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лагерь\октяб\"/>
    </mc:Choice>
  </mc:AlternateContent>
  <bookViews>
    <workbookView xWindow="0" yWindow="0" windowWidth="24000" windowHeight="9435" firstSheet="8" activeTab="8"/>
  </bookViews>
  <sheets>
    <sheet name="Лист1" sheetId="1" state="hidden" r:id="rId1"/>
    <sheet name="Лист1 (2)" sheetId="4" state="hidden" r:id="rId2"/>
    <sheet name="Лист2" sheetId="2" state="hidden" r:id="rId3"/>
    <sheet name="Лист1 (4)" sheetId="6" state="hidden" r:id="rId4"/>
    <sheet name="Лист1 (5)" sheetId="8" state="hidden" r:id="rId5"/>
    <sheet name="Лист1 (7)" sheetId="12" state="hidden" r:id="rId6"/>
    <sheet name="Лист1 (6)" sheetId="9" state="hidden" r:id="rId7"/>
    <sheet name="трафарет" sheetId="10" state="hidden" r:id="rId8"/>
    <sheet name="Лист1 (10)" sheetId="14" r:id="rId9"/>
    <sheet name="Лист1 (9)" sheetId="13" state="hidden" r:id="rId10"/>
    <sheet name="Лист1 (8)" sheetId="11" state="hidden" r:id="rId11"/>
    <sheet name="Лист1 (3)" sheetId="5" state="hidden" r:id="rId12"/>
    <sheet name="Лист3" sheetId="3" state="hidden" r:id="rId13"/>
    <sheet name="Лист4" sheetId="7" state="hidden" r:id="rId14"/>
  </sheets>
  <calcPr calcId="162913"/>
</workbook>
</file>

<file path=xl/calcChain.xml><?xml version="1.0" encoding="utf-8"?>
<calcChain xmlns="http://schemas.openxmlformats.org/spreadsheetml/2006/main">
  <c r="C182" i="14" l="1"/>
  <c r="C154" i="14"/>
  <c r="C192" i="14"/>
  <c r="C201" i="14"/>
  <c r="C174" i="14"/>
  <c r="C163" i="14"/>
  <c r="C164" i="14" s="1"/>
  <c r="C183" i="14" l="1"/>
  <c r="C202" i="14"/>
  <c r="C37" i="14"/>
  <c r="E37" i="14"/>
  <c r="F37" i="14"/>
  <c r="G37" i="14"/>
  <c r="H37" i="14"/>
  <c r="E192" i="14"/>
  <c r="F192" i="14"/>
  <c r="G192" i="14"/>
  <c r="H192" i="14"/>
  <c r="I192" i="14"/>
  <c r="J192" i="14"/>
  <c r="K192" i="14"/>
  <c r="L192" i="14"/>
  <c r="E201" i="14"/>
  <c r="F201" i="14"/>
  <c r="G201" i="14"/>
  <c r="G202" i="14" s="1"/>
  <c r="H201" i="14"/>
  <c r="H202" i="14" s="1"/>
  <c r="I201" i="14"/>
  <c r="I202" i="14" s="1"/>
  <c r="J201" i="14"/>
  <c r="J202" i="14" s="1"/>
  <c r="K201" i="14"/>
  <c r="K202" i="14" s="1"/>
  <c r="L201" i="14"/>
  <c r="L202" i="14" s="1"/>
  <c r="E202" i="14"/>
  <c r="F202" i="14"/>
  <c r="E174" i="14"/>
  <c r="F174" i="14"/>
  <c r="G174" i="14"/>
  <c r="H174" i="14"/>
  <c r="I174" i="14"/>
  <c r="J174" i="14"/>
  <c r="K174" i="14"/>
  <c r="L174" i="14"/>
  <c r="E182" i="14"/>
  <c r="E183" i="14" s="1"/>
  <c r="F182" i="14"/>
  <c r="F183" i="14" s="1"/>
  <c r="G182" i="14"/>
  <c r="H182" i="14"/>
  <c r="I182" i="14"/>
  <c r="I183" i="14" s="1"/>
  <c r="J182" i="14"/>
  <c r="J183" i="14" s="1"/>
  <c r="K182" i="14"/>
  <c r="L182" i="14"/>
  <c r="L183" i="14" s="1"/>
  <c r="G183" i="14"/>
  <c r="K183" i="14"/>
  <c r="L163" i="14"/>
  <c r="K163" i="14"/>
  <c r="J163" i="14"/>
  <c r="I163" i="14"/>
  <c r="H163" i="14"/>
  <c r="G163" i="14"/>
  <c r="F163" i="14"/>
  <c r="E163" i="14"/>
  <c r="L154" i="14"/>
  <c r="K154" i="14"/>
  <c r="J154" i="14"/>
  <c r="I154" i="14"/>
  <c r="H154" i="14"/>
  <c r="G154" i="14"/>
  <c r="F154" i="14"/>
  <c r="E154" i="14"/>
  <c r="C144" i="14"/>
  <c r="C135" i="14"/>
  <c r="C124" i="14"/>
  <c r="C116" i="14"/>
  <c r="C103" i="14"/>
  <c r="C94" i="14"/>
  <c r="H183" i="14" l="1"/>
  <c r="C125" i="14"/>
  <c r="C145" i="14"/>
  <c r="I164" i="14"/>
  <c r="K164" i="14"/>
  <c r="J164" i="14"/>
  <c r="L164" i="14"/>
  <c r="E164" i="14"/>
  <c r="G164" i="14"/>
  <c r="F164" i="14"/>
  <c r="H164" i="14"/>
  <c r="C104" i="14"/>
  <c r="D86" i="14"/>
  <c r="C85" i="14"/>
  <c r="C76" i="14"/>
  <c r="C86" i="14" l="1"/>
  <c r="C65" i="14"/>
  <c r="C57" i="14"/>
  <c r="C66" i="14" l="1"/>
  <c r="C47" i="14"/>
  <c r="C28" i="14"/>
  <c r="C19" i="14"/>
  <c r="L144" i="14"/>
  <c r="K144" i="14"/>
  <c r="J144" i="14"/>
  <c r="I144" i="14"/>
  <c r="H144" i="14"/>
  <c r="G144" i="14"/>
  <c r="F144" i="14"/>
  <c r="E144" i="14"/>
  <c r="L135" i="14"/>
  <c r="K135" i="14"/>
  <c r="J135" i="14"/>
  <c r="I135" i="14"/>
  <c r="H135" i="14"/>
  <c r="G135" i="14"/>
  <c r="F135" i="14"/>
  <c r="E135" i="14"/>
  <c r="L124" i="14"/>
  <c r="K124" i="14"/>
  <c r="J124" i="14"/>
  <c r="I124" i="14"/>
  <c r="H124" i="14"/>
  <c r="G124" i="14"/>
  <c r="F124" i="14"/>
  <c r="E124" i="14"/>
  <c r="L116" i="14"/>
  <c r="K116" i="14"/>
  <c r="J116" i="14"/>
  <c r="I116" i="14"/>
  <c r="H116" i="14"/>
  <c r="G116" i="14"/>
  <c r="F116" i="14"/>
  <c r="E116" i="14"/>
  <c r="L103" i="14"/>
  <c r="K103" i="14"/>
  <c r="J103" i="14"/>
  <c r="I103" i="14"/>
  <c r="H103" i="14"/>
  <c r="G103" i="14"/>
  <c r="F103" i="14"/>
  <c r="E103" i="14"/>
  <c r="L94" i="14"/>
  <c r="K94" i="14"/>
  <c r="J94" i="14"/>
  <c r="I94" i="14"/>
  <c r="H94" i="14"/>
  <c r="G94" i="14"/>
  <c r="F94" i="14"/>
  <c r="E94" i="14"/>
  <c r="L85" i="14"/>
  <c r="K85" i="14"/>
  <c r="J85" i="14"/>
  <c r="I85" i="14"/>
  <c r="H85" i="14"/>
  <c r="G85" i="14"/>
  <c r="F85" i="14"/>
  <c r="E85" i="14"/>
  <c r="L76" i="14"/>
  <c r="K76" i="14"/>
  <c r="J76" i="14"/>
  <c r="I76" i="14"/>
  <c r="H76" i="14"/>
  <c r="G76" i="14"/>
  <c r="F76" i="14"/>
  <c r="E76" i="14"/>
  <c r="L65" i="14"/>
  <c r="K65" i="14"/>
  <c r="J65" i="14"/>
  <c r="I65" i="14"/>
  <c r="H65" i="14"/>
  <c r="G65" i="14"/>
  <c r="F65" i="14"/>
  <c r="E65" i="14"/>
  <c r="L57" i="14"/>
  <c r="K57" i="14"/>
  <c r="J57" i="14"/>
  <c r="I57" i="14"/>
  <c r="H57" i="14"/>
  <c r="G57" i="14"/>
  <c r="F57" i="14"/>
  <c r="E57" i="14"/>
  <c r="L47" i="14"/>
  <c r="K47" i="14"/>
  <c r="J47" i="14"/>
  <c r="I47" i="14"/>
  <c r="H47" i="14"/>
  <c r="G47" i="14"/>
  <c r="F47" i="14"/>
  <c r="E47" i="14"/>
  <c r="L37" i="14"/>
  <c r="L48" i="14" s="1"/>
  <c r="K37" i="14"/>
  <c r="K48" i="14" s="1"/>
  <c r="J37" i="14"/>
  <c r="J48" i="14" s="1"/>
  <c r="I37" i="14"/>
  <c r="I48" i="14" s="1"/>
  <c r="H48" i="14"/>
  <c r="G48" i="14"/>
  <c r="F48" i="14"/>
  <c r="E48" i="14"/>
  <c r="L28" i="14"/>
  <c r="K28" i="14"/>
  <c r="J28" i="14"/>
  <c r="I28" i="14"/>
  <c r="H28" i="14"/>
  <c r="G28" i="14"/>
  <c r="F28" i="14"/>
  <c r="E28" i="14"/>
  <c r="L19" i="14"/>
  <c r="L29" i="14" s="1"/>
  <c r="K19" i="14"/>
  <c r="K29" i="14" s="1"/>
  <c r="J19" i="14"/>
  <c r="J29" i="14" s="1"/>
  <c r="I19" i="14"/>
  <c r="I29" i="14" s="1"/>
  <c r="H19" i="14"/>
  <c r="H29" i="14" s="1"/>
  <c r="G19" i="14"/>
  <c r="G29" i="14" s="1"/>
  <c r="F19" i="14"/>
  <c r="F29" i="14" s="1"/>
  <c r="E19" i="14"/>
  <c r="E29" i="14" s="1"/>
  <c r="K184" i="13"/>
  <c r="J184" i="13"/>
  <c r="I184" i="13"/>
  <c r="H184" i="13"/>
  <c r="G184" i="13"/>
  <c r="F184" i="13"/>
  <c r="E184" i="13"/>
  <c r="D184" i="13"/>
  <c r="K175" i="13"/>
  <c r="J175" i="13"/>
  <c r="I175" i="13"/>
  <c r="H175" i="13"/>
  <c r="G175" i="13"/>
  <c r="F175" i="13"/>
  <c r="E175" i="13"/>
  <c r="D175" i="13"/>
  <c r="K166" i="13"/>
  <c r="J166" i="13"/>
  <c r="I166" i="13"/>
  <c r="H166" i="13"/>
  <c r="G166" i="13"/>
  <c r="F166" i="13"/>
  <c r="E166" i="13"/>
  <c r="D166" i="13"/>
  <c r="K158" i="13"/>
  <c r="J158" i="13"/>
  <c r="I158" i="13"/>
  <c r="H158" i="13"/>
  <c r="G158" i="13"/>
  <c r="F158" i="13"/>
  <c r="E158" i="13"/>
  <c r="D158" i="13"/>
  <c r="K148" i="13"/>
  <c r="J148" i="13"/>
  <c r="I148" i="13"/>
  <c r="H148" i="13"/>
  <c r="G148" i="13"/>
  <c r="F148" i="13"/>
  <c r="E148" i="13"/>
  <c r="D148" i="13"/>
  <c r="K139" i="13"/>
  <c r="J139" i="13"/>
  <c r="I139" i="13"/>
  <c r="H139" i="13"/>
  <c r="G139" i="13"/>
  <c r="F139" i="13"/>
  <c r="E139" i="13"/>
  <c r="D139" i="13"/>
  <c r="K130" i="13"/>
  <c r="J130" i="13"/>
  <c r="I130" i="13"/>
  <c r="H130" i="13"/>
  <c r="G130" i="13"/>
  <c r="F130" i="13"/>
  <c r="E130" i="13"/>
  <c r="D130" i="13"/>
  <c r="K121" i="13"/>
  <c r="J121" i="13"/>
  <c r="I121" i="13"/>
  <c r="H121" i="13"/>
  <c r="G121" i="13"/>
  <c r="F121" i="13"/>
  <c r="E121" i="13"/>
  <c r="D121" i="13"/>
  <c r="K111" i="13"/>
  <c r="J111" i="13"/>
  <c r="I111" i="13"/>
  <c r="H111" i="13"/>
  <c r="G111" i="13"/>
  <c r="F111" i="13"/>
  <c r="E111" i="13"/>
  <c r="D111" i="13"/>
  <c r="K103" i="13"/>
  <c r="J103" i="13"/>
  <c r="I103" i="13"/>
  <c r="H103" i="13"/>
  <c r="G103" i="13"/>
  <c r="F103" i="13"/>
  <c r="E103" i="13"/>
  <c r="D103" i="13"/>
  <c r="K94" i="13"/>
  <c r="J94" i="13"/>
  <c r="I94" i="13"/>
  <c r="H94" i="13"/>
  <c r="G94" i="13"/>
  <c r="F94" i="13"/>
  <c r="E94" i="13"/>
  <c r="D94" i="13"/>
  <c r="K85" i="13"/>
  <c r="J85" i="13"/>
  <c r="I85" i="13"/>
  <c r="H85" i="13"/>
  <c r="G85" i="13"/>
  <c r="F85" i="13"/>
  <c r="E85" i="13"/>
  <c r="D85" i="13"/>
  <c r="K76" i="13"/>
  <c r="J76" i="13"/>
  <c r="I76" i="13"/>
  <c r="H76" i="13"/>
  <c r="G76" i="13"/>
  <c r="F76" i="13"/>
  <c r="E76" i="13"/>
  <c r="D76" i="13"/>
  <c r="K68" i="13"/>
  <c r="J68" i="13"/>
  <c r="I68" i="13"/>
  <c r="H68" i="13"/>
  <c r="G68" i="13"/>
  <c r="F68" i="13"/>
  <c r="E68" i="13"/>
  <c r="D68" i="13"/>
  <c r="K59" i="13"/>
  <c r="J59" i="13"/>
  <c r="I59" i="13"/>
  <c r="H59" i="13"/>
  <c r="G59" i="13"/>
  <c r="F59" i="13"/>
  <c r="E59" i="13"/>
  <c r="D59" i="13"/>
  <c r="K51" i="13"/>
  <c r="J51" i="13"/>
  <c r="I51" i="13"/>
  <c r="H51" i="13"/>
  <c r="G51" i="13"/>
  <c r="F51" i="13"/>
  <c r="E51" i="13"/>
  <c r="D51" i="13"/>
  <c r="K42" i="13"/>
  <c r="J42" i="13"/>
  <c r="I42" i="13"/>
  <c r="H42" i="13"/>
  <c r="G42" i="13"/>
  <c r="F42" i="13"/>
  <c r="E42" i="13"/>
  <c r="D42" i="13"/>
  <c r="K32" i="13"/>
  <c r="K43" i="13" s="1"/>
  <c r="J32" i="13"/>
  <c r="J43" i="13" s="1"/>
  <c r="I32" i="13"/>
  <c r="I43" i="13" s="1"/>
  <c r="H32" i="13"/>
  <c r="H43" i="13" s="1"/>
  <c r="G32" i="13"/>
  <c r="G43" i="13" s="1"/>
  <c r="F32" i="13"/>
  <c r="F43" i="13" s="1"/>
  <c r="E32" i="13"/>
  <c r="E43" i="13" s="1"/>
  <c r="D32" i="13"/>
  <c r="D43" i="13" s="1"/>
  <c r="K24" i="13"/>
  <c r="K189" i="13" s="1"/>
  <c r="J24" i="13"/>
  <c r="J189" i="13" s="1"/>
  <c r="I24" i="13"/>
  <c r="I189" i="13" s="1"/>
  <c r="H24" i="13"/>
  <c r="H189" i="13" s="1"/>
  <c r="G24" i="13"/>
  <c r="G189" i="13" s="1"/>
  <c r="F24" i="13"/>
  <c r="F189" i="13" s="1"/>
  <c r="E24" i="13"/>
  <c r="E189" i="13" s="1"/>
  <c r="D24" i="13"/>
  <c r="D189" i="13" s="1"/>
  <c r="K16" i="13"/>
  <c r="K187" i="13" s="1"/>
  <c r="J16" i="13"/>
  <c r="J187" i="13" s="1"/>
  <c r="I16" i="13"/>
  <c r="I187" i="13" s="1"/>
  <c r="H16" i="13"/>
  <c r="H187" i="13" s="1"/>
  <c r="G16" i="13"/>
  <c r="G187" i="13" s="1"/>
  <c r="F16" i="13"/>
  <c r="F187" i="13" s="1"/>
  <c r="E16" i="13"/>
  <c r="E187" i="13" s="1"/>
  <c r="D16" i="13"/>
  <c r="D187" i="13" s="1"/>
  <c r="K184" i="12"/>
  <c r="J184" i="12"/>
  <c r="I184" i="12"/>
  <c r="H184" i="12"/>
  <c r="G184" i="12"/>
  <c r="F184" i="12"/>
  <c r="E184" i="12"/>
  <c r="D184" i="12"/>
  <c r="K175" i="12"/>
  <c r="J175" i="12"/>
  <c r="I175" i="12"/>
  <c r="H175" i="12"/>
  <c r="G175" i="12"/>
  <c r="F175" i="12"/>
  <c r="E175" i="12"/>
  <c r="D175" i="12"/>
  <c r="K166" i="12"/>
  <c r="J166" i="12"/>
  <c r="I166" i="12"/>
  <c r="H166" i="12"/>
  <c r="G166" i="12"/>
  <c r="F166" i="12"/>
  <c r="E166" i="12"/>
  <c r="D166" i="12"/>
  <c r="K158" i="12"/>
  <c r="J158" i="12"/>
  <c r="I158" i="12"/>
  <c r="H158" i="12"/>
  <c r="G158" i="12"/>
  <c r="F158" i="12"/>
  <c r="E158" i="12"/>
  <c r="D158" i="12"/>
  <c r="K148" i="12"/>
  <c r="J148" i="12"/>
  <c r="I148" i="12"/>
  <c r="H148" i="12"/>
  <c r="G148" i="12"/>
  <c r="F148" i="12"/>
  <c r="E148" i="12"/>
  <c r="D148" i="12"/>
  <c r="K139" i="12"/>
  <c r="J139" i="12"/>
  <c r="I139" i="12"/>
  <c r="H139" i="12"/>
  <c r="G139" i="12"/>
  <c r="F139" i="12"/>
  <c r="E139" i="12"/>
  <c r="D139" i="12"/>
  <c r="K130" i="12"/>
  <c r="J130" i="12"/>
  <c r="I130" i="12"/>
  <c r="H130" i="12"/>
  <c r="G130" i="12"/>
  <c r="F130" i="12"/>
  <c r="E130" i="12"/>
  <c r="D130" i="12"/>
  <c r="K121" i="12"/>
  <c r="J121" i="12"/>
  <c r="I121" i="12"/>
  <c r="H121" i="12"/>
  <c r="G121" i="12"/>
  <c r="F121" i="12"/>
  <c r="E121" i="12"/>
  <c r="D121" i="12"/>
  <c r="K111" i="12"/>
  <c r="J111" i="12"/>
  <c r="I111" i="12"/>
  <c r="H111" i="12"/>
  <c r="G111" i="12"/>
  <c r="F111" i="12"/>
  <c r="E111" i="12"/>
  <c r="D111" i="12"/>
  <c r="K103" i="12"/>
  <c r="J103" i="12"/>
  <c r="I103" i="12"/>
  <c r="H103" i="12"/>
  <c r="G103" i="12"/>
  <c r="F103" i="12"/>
  <c r="E103" i="12"/>
  <c r="D103" i="12"/>
  <c r="K94" i="12"/>
  <c r="J94" i="12"/>
  <c r="I94" i="12"/>
  <c r="H94" i="12"/>
  <c r="G94" i="12"/>
  <c r="F94" i="12"/>
  <c r="E94" i="12"/>
  <c r="D94" i="12"/>
  <c r="K85" i="12"/>
  <c r="J85" i="12"/>
  <c r="I85" i="12"/>
  <c r="H85" i="12"/>
  <c r="G85" i="12"/>
  <c r="F85" i="12"/>
  <c r="E85" i="12"/>
  <c r="D85" i="12"/>
  <c r="K76" i="12"/>
  <c r="J76" i="12"/>
  <c r="I76" i="12"/>
  <c r="H76" i="12"/>
  <c r="G76" i="12"/>
  <c r="F76" i="12"/>
  <c r="E76" i="12"/>
  <c r="D76" i="12"/>
  <c r="K68" i="12"/>
  <c r="J68" i="12"/>
  <c r="I68" i="12"/>
  <c r="H68" i="12"/>
  <c r="G68" i="12"/>
  <c r="F68" i="12"/>
  <c r="E68" i="12"/>
  <c r="D68" i="12"/>
  <c r="K59" i="12"/>
  <c r="J59" i="12"/>
  <c r="I59" i="12"/>
  <c r="H59" i="12"/>
  <c r="G59" i="12"/>
  <c r="F59" i="12"/>
  <c r="E59" i="12"/>
  <c r="D59" i="12"/>
  <c r="K51" i="12"/>
  <c r="J51" i="12"/>
  <c r="I51" i="12"/>
  <c r="H51" i="12"/>
  <c r="G51" i="12"/>
  <c r="F51" i="12"/>
  <c r="E51" i="12"/>
  <c r="D51" i="12"/>
  <c r="K42" i="12"/>
  <c r="J42" i="12"/>
  <c r="I42" i="12"/>
  <c r="H42" i="12"/>
  <c r="G42" i="12"/>
  <c r="F42" i="12"/>
  <c r="E42" i="12"/>
  <c r="D42" i="12"/>
  <c r="K32" i="12"/>
  <c r="K43" i="12" s="1"/>
  <c r="J32" i="12"/>
  <c r="J43" i="12" s="1"/>
  <c r="I32" i="12"/>
  <c r="I43" i="12" s="1"/>
  <c r="H32" i="12"/>
  <c r="H43" i="12" s="1"/>
  <c r="G32" i="12"/>
  <c r="G43" i="12" s="1"/>
  <c r="F32" i="12"/>
  <c r="F43" i="12" s="1"/>
  <c r="E32" i="12"/>
  <c r="E43" i="12" s="1"/>
  <c r="D32" i="12"/>
  <c r="D43" i="12" s="1"/>
  <c r="K24" i="12"/>
  <c r="K189" i="12" s="1"/>
  <c r="J24" i="12"/>
  <c r="J189" i="12" s="1"/>
  <c r="I24" i="12"/>
  <c r="I189" i="12" s="1"/>
  <c r="H24" i="12"/>
  <c r="H189" i="12" s="1"/>
  <c r="G24" i="12"/>
  <c r="G189" i="12" s="1"/>
  <c r="F24" i="12"/>
  <c r="F189" i="12" s="1"/>
  <c r="E24" i="12"/>
  <c r="E189" i="12" s="1"/>
  <c r="D24" i="12"/>
  <c r="D189" i="12" s="1"/>
  <c r="K16" i="12"/>
  <c r="J16" i="12"/>
  <c r="J187" i="12" s="1"/>
  <c r="I16" i="12"/>
  <c r="I187" i="12" s="1"/>
  <c r="H16" i="12"/>
  <c r="H187" i="12" s="1"/>
  <c r="G16" i="12"/>
  <c r="G187" i="12" s="1"/>
  <c r="F16" i="12"/>
  <c r="F187" i="12" s="1"/>
  <c r="E16" i="12"/>
  <c r="E187" i="12" s="1"/>
  <c r="D16" i="12"/>
  <c r="D187" i="12" s="1"/>
  <c r="E128" i="9"/>
  <c r="D60" i="13" l="1"/>
  <c r="F60" i="13"/>
  <c r="H60" i="13"/>
  <c r="J60" i="13"/>
  <c r="D77" i="13"/>
  <c r="F77" i="13"/>
  <c r="H77" i="13"/>
  <c r="J77" i="13"/>
  <c r="D95" i="13"/>
  <c r="F95" i="13"/>
  <c r="H95" i="13"/>
  <c r="J95" i="13"/>
  <c r="D112" i="13"/>
  <c r="F112" i="13"/>
  <c r="H112" i="13"/>
  <c r="J112" i="13"/>
  <c r="D131" i="13"/>
  <c r="F131" i="13"/>
  <c r="H131" i="13"/>
  <c r="J131" i="13"/>
  <c r="D149" i="13"/>
  <c r="F149" i="13"/>
  <c r="H149" i="13"/>
  <c r="J149" i="13"/>
  <c r="D167" i="13"/>
  <c r="F167" i="13"/>
  <c r="H167" i="13"/>
  <c r="J167" i="13"/>
  <c r="D185" i="13"/>
  <c r="F185" i="13"/>
  <c r="H185" i="13"/>
  <c r="J185" i="13"/>
  <c r="E60" i="13"/>
  <c r="G60" i="13"/>
  <c r="I60" i="13"/>
  <c r="K60" i="13"/>
  <c r="E77" i="13"/>
  <c r="G77" i="13"/>
  <c r="I77" i="13"/>
  <c r="K77" i="13"/>
  <c r="E95" i="13"/>
  <c r="G95" i="13"/>
  <c r="I95" i="13"/>
  <c r="K95" i="13"/>
  <c r="E112" i="13"/>
  <c r="G112" i="13"/>
  <c r="I112" i="13"/>
  <c r="K112" i="13"/>
  <c r="E131" i="13"/>
  <c r="G131" i="13"/>
  <c r="I131" i="13"/>
  <c r="K131" i="13"/>
  <c r="E149" i="13"/>
  <c r="G149" i="13"/>
  <c r="I149" i="13"/>
  <c r="K149" i="13"/>
  <c r="E167" i="13"/>
  <c r="G167" i="13"/>
  <c r="I167" i="13"/>
  <c r="K167" i="13"/>
  <c r="E185" i="13"/>
  <c r="G185" i="13"/>
  <c r="I185" i="13"/>
  <c r="K185" i="13"/>
  <c r="C29" i="14"/>
  <c r="C48" i="14"/>
  <c r="J66" i="14"/>
  <c r="L66" i="14"/>
  <c r="J86" i="14"/>
  <c r="L86" i="14"/>
  <c r="F104" i="14"/>
  <c r="H104" i="14"/>
  <c r="J104" i="14"/>
  <c r="L104" i="14"/>
  <c r="F125" i="14"/>
  <c r="H125" i="14"/>
  <c r="J125" i="14"/>
  <c r="L125" i="14"/>
  <c r="F145" i="14"/>
  <c r="F204" i="14" s="1"/>
  <c r="F205" i="14" s="1"/>
  <c r="H145" i="14"/>
  <c r="H204" i="14" s="1"/>
  <c r="H205" i="14" s="1"/>
  <c r="J145" i="14"/>
  <c r="L145" i="14"/>
  <c r="I66" i="14"/>
  <c r="K66" i="14"/>
  <c r="I86" i="14"/>
  <c r="K86" i="14"/>
  <c r="E104" i="14"/>
  <c r="G104" i="14"/>
  <c r="I104" i="14"/>
  <c r="K104" i="14"/>
  <c r="E125" i="14"/>
  <c r="G125" i="14"/>
  <c r="I125" i="14"/>
  <c r="K125" i="14"/>
  <c r="E145" i="14"/>
  <c r="E204" i="14" s="1"/>
  <c r="E205" i="14" s="1"/>
  <c r="G145" i="14"/>
  <c r="G204" i="14" s="1"/>
  <c r="G205" i="14" s="1"/>
  <c r="I145" i="14"/>
  <c r="K145" i="14"/>
  <c r="F86" i="14"/>
  <c r="H86" i="14"/>
  <c r="E86" i="14"/>
  <c r="G86" i="14"/>
  <c r="F66" i="14"/>
  <c r="H66" i="14"/>
  <c r="E66" i="14"/>
  <c r="G66" i="14"/>
  <c r="E25" i="13"/>
  <c r="G25" i="13"/>
  <c r="I25" i="13"/>
  <c r="K25" i="13"/>
  <c r="D25" i="13"/>
  <c r="F25" i="13"/>
  <c r="H25" i="13"/>
  <c r="J25" i="13"/>
  <c r="E95" i="12"/>
  <c r="G95" i="12"/>
  <c r="I95" i="12"/>
  <c r="K95" i="12"/>
  <c r="E112" i="12"/>
  <c r="G112" i="12"/>
  <c r="I112" i="12"/>
  <c r="K112" i="12"/>
  <c r="E131" i="12"/>
  <c r="G131" i="12"/>
  <c r="I131" i="12"/>
  <c r="K131" i="12"/>
  <c r="E149" i="12"/>
  <c r="G149" i="12"/>
  <c r="I149" i="12"/>
  <c r="K149" i="12"/>
  <c r="E167" i="12"/>
  <c r="G167" i="12"/>
  <c r="I167" i="12"/>
  <c r="K167" i="12"/>
  <c r="E185" i="12"/>
  <c r="G185" i="12"/>
  <c r="I185" i="12"/>
  <c r="K185" i="12"/>
  <c r="D95" i="12"/>
  <c r="F95" i="12"/>
  <c r="H95" i="12"/>
  <c r="J95" i="12"/>
  <c r="D112" i="12"/>
  <c r="F112" i="12"/>
  <c r="H112" i="12"/>
  <c r="J112" i="12"/>
  <c r="D131" i="12"/>
  <c r="F131" i="12"/>
  <c r="H131" i="12"/>
  <c r="J131" i="12"/>
  <c r="D149" i="12"/>
  <c r="F149" i="12"/>
  <c r="H149" i="12"/>
  <c r="J149" i="12"/>
  <c r="D167" i="12"/>
  <c r="F167" i="12"/>
  <c r="H167" i="12"/>
  <c r="J167" i="12"/>
  <c r="D185" i="12"/>
  <c r="F185" i="12"/>
  <c r="H185" i="12"/>
  <c r="J185" i="12"/>
  <c r="E77" i="12"/>
  <c r="G77" i="12"/>
  <c r="I77" i="12"/>
  <c r="K77" i="12"/>
  <c r="D77" i="12"/>
  <c r="F77" i="12"/>
  <c r="H77" i="12"/>
  <c r="J77" i="12"/>
  <c r="E60" i="12"/>
  <c r="G60" i="12"/>
  <c r="I60" i="12"/>
  <c r="K60" i="12"/>
  <c r="D60" i="12"/>
  <c r="F60" i="12"/>
  <c r="H60" i="12"/>
  <c r="J60" i="12"/>
  <c r="K187" i="12"/>
  <c r="E25" i="12"/>
  <c r="G25" i="12"/>
  <c r="I25" i="12"/>
  <c r="K25" i="12"/>
  <c r="D25" i="12"/>
  <c r="F25" i="12"/>
  <c r="H25" i="12"/>
  <c r="J25" i="12"/>
  <c r="E110" i="9"/>
  <c r="E106" i="14" l="1"/>
  <c r="E107" i="14" s="1"/>
  <c r="F106" i="14"/>
  <c r="F107" i="14" s="1"/>
  <c r="G106" i="14"/>
  <c r="G107" i="14" s="1"/>
  <c r="H106" i="14"/>
  <c r="H107" i="14" s="1"/>
  <c r="F19" i="9"/>
  <c r="G19" i="9"/>
  <c r="H19" i="9"/>
  <c r="I19" i="9"/>
  <c r="J19" i="9"/>
  <c r="K19" i="9"/>
  <c r="L19" i="9"/>
  <c r="E19" i="9"/>
  <c r="L134" i="11"/>
  <c r="K134" i="11"/>
  <c r="J134" i="11"/>
  <c r="I134" i="11"/>
  <c r="H134" i="11"/>
  <c r="G134" i="11"/>
  <c r="F134" i="11"/>
  <c r="E134" i="11"/>
  <c r="L125" i="11"/>
  <c r="K125" i="11"/>
  <c r="J125" i="11"/>
  <c r="I125" i="11"/>
  <c r="H125" i="11"/>
  <c r="G125" i="11"/>
  <c r="F125" i="11"/>
  <c r="E125" i="11"/>
  <c r="L115" i="11"/>
  <c r="K115" i="11"/>
  <c r="J115" i="11"/>
  <c r="I115" i="11"/>
  <c r="H115" i="11"/>
  <c r="G115" i="11"/>
  <c r="F115" i="11"/>
  <c r="E115" i="11"/>
  <c r="L107" i="11"/>
  <c r="K107" i="11"/>
  <c r="J107" i="11"/>
  <c r="I107" i="11"/>
  <c r="H107" i="11"/>
  <c r="G107" i="11"/>
  <c r="F107" i="11"/>
  <c r="E107" i="11"/>
  <c r="L97" i="11"/>
  <c r="K97" i="11"/>
  <c r="J97" i="11"/>
  <c r="I97" i="11"/>
  <c r="H97" i="11"/>
  <c r="G97" i="11"/>
  <c r="F97" i="11"/>
  <c r="E97" i="11"/>
  <c r="L88" i="11"/>
  <c r="K88" i="11"/>
  <c r="J88" i="11"/>
  <c r="I88" i="11"/>
  <c r="H88" i="11"/>
  <c r="G88" i="11"/>
  <c r="F88" i="11"/>
  <c r="E88" i="11"/>
  <c r="L80" i="11"/>
  <c r="K80" i="11"/>
  <c r="J80" i="11"/>
  <c r="I80" i="11"/>
  <c r="H80" i="11"/>
  <c r="G80" i="11"/>
  <c r="F80" i="11"/>
  <c r="E80" i="11"/>
  <c r="L72" i="11"/>
  <c r="K72" i="11"/>
  <c r="J72" i="11"/>
  <c r="I72" i="11"/>
  <c r="H72" i="11"/>
  <c r="G72" i="11"/>
  <c r="F72" i="11"/>
  <c r="E72" i="11"/>
  <c r="L62" i="11"/>
  <c r="K62" i="11"/>
  <c r="J62" i="11"/>
  <c r="I62" i="11"/>
  <c r="H62" i="11"/>
  <c r="G62" i="11"/>
  <c r="F62" i="11"/>
  <c r="E62" i="11"/>
  <c r="L54" i="11"/>
  <c r="K54" i="11"/>
  <c r="J54" i="11"/>
  <c r="I54" i="11"/>
  <c r="H54" i="11"/>
  <c r="G54" i="11"/>
  <c r="F54" i="11"/>
  <c r="E54" i="11"/>
  <c r="L45" i="11"/>
  <c r="K45" i="11"/>
  <c r="J45" i="11"/>
  <c r="I45" i="11"/>
  <c r="H45" i="11"/>
  <c r="G45" i="11"/>
  <c r="F45" i="11"/>
  <c r="E45" i="11"/>
  <c r="L35" i="11"/>
  <c r="L46" i="11" s="1"/>
  <c r="K35" i="11"/>
  <c r="K46" i="11" s="1"/>
  <c r="J35" i="11"/>
  <c r="J46" i="11" s="1"/>
  <c r="I35" i="11"/>
  <c r="I46" i="11" s="1"/>
  <c r="H35" i="11"/>
  <c r="H46" i="11" s="1"/>
  <c r="G35" i="11"/>
  <c r="G46" i="11" s="1"/>
  <c r="F35" i="11"/>
  <c r="F46" i="11" s="1"/>
  <c r="E35" i="11"/>
  <c r="E46" i="11" s="1"/>
  <c r="L27" i="11"/>
  <c r="K27" i="11"/>
  <c r="J27" i="11"/>
  <c r="I27" i="11"/>
  <c r="H27" i="11"/>
  <c r="G27" i="11"/>
  <c r="F27" i="11"/>
  <c r="E27" i="11"/>
  <c r="L18" i="11"/>
  <c r="L28" i="11" s="1"/>
  <c r="K18" i="11"/>
  <c r="K28" i="11" s="1"/>
  <c r="J18" i="11"/>
  <c r="J28" i="11" s="1"/>
  <c r="I18" i="11"/>
  <c r="I28" i="11" s="1"/>
  <c r="H18" i="11"/>
  <c r="H28" i="11" s="1"/>
  <c r="G18" i="11"/>
  <c r="G28" i="11" s="1"/>
  <c r="F18" i="11"/>
  <c r="F28" i="11" s="1"/>
  <c r="E18" i="11"/>
  <c r="E28" i="11" s="1"/>
  <c r="E28" i="9"/>
  <c r="E63" i="11" l="1"/>
  <c r="G63" i="11"/>
  <c r="I63" i="11"/>
  <c r="K63" i="11"/>
  <c r="E81" i="11"/>
  <c r="G81" i="11"/>
  <c r="I81" i="11"/>
  <c r="K81" i="11"/>
  <c r="G135" i="11"/>
  <c r="I135" i="11"/>
  <c r="K135" i="11"/>
  <c r="F63" i="11"/>
  <c r="H63" i="11"/>
  <c r="J63" i="11"/>
  <c r="L63" i="11"/>
  <c r="F81" i="11"/>
  <c r="H81" i="11"/>
  <c r="J81" i="11"/>
  <c r="L81" i="11"/>
  <c r="F135" i="11"/>
  <c r="H135" i="11"/>
  <c r="J135" i="11"/>
  <c r="L135" i="11"/>
  <c r="E135" i="11"/>
  <c r="F116" i="11"/>
  <c r="H116" i="11"/>
  <c r="J116" i="11"/>
  <c r="L116" i="11"/>
  <c r="E116" i="11"/>
  <c r="G116" i="11"/>
  <c r="I116" i="11"/>
  <c r="K116" i="11"/>
  <c r="F98" i="11"/>
  <c r="H98" i="11"/>
  <c r="J98" i="11"/>
  <c r="L98" i="11"/>
  <c r="E98" i="11"/>
  <c r="G98" i="11"/>
  <c r="I98" i="11"/>
  <c r="K98" i="11"/>
  <c r="I54" i="10"/>
  <c r="H54" i="10"/>
  <c r="G54" i="10"/>
  <c r="F54" i="10"/>
  <c r="L137" i="9"/>
  <c r="K137" i="9"/>
  <c r="J137" i="9"/>
  <c r="I137" i="9"/>
  <c r="H137" i="9"/>
  <c r="G137" i="9"/>
  <c r="F137" i="9"/>
  <c r="E137" i="9"/>
  <c r="L128" i="9"/>
  <c r="K128" i="9"/>
  <c r="J128" i="9"/>
  <c r="I128" i="9"/>
  <c r="H128" i="9"/>
  <c r="G128" i="9"/>
  <c r="F128" i="9"/>
  <c r="L118" i="9"/>
  <c r="K118" i="9"/>
  <c r="J118" i="9"/>
  <c r="I118" i="9"/>
  <c r="H118" i="9"/>
  <c r="G118" i="9"/>
  <c r="F118" i="9"/>
  <c r="E118" i="9"/>
  <c r="L110" i="9"/>
  <c r="K110" i="9"/>
  <c r="J110" i="9"/>
  <c r="I110" i="9"/>
  <c r="H110" i="9"/>
  <c r="G110" i="9"/>
  <c r="F110" i="9"/>
  <c r="L99" i="9"/>
  <c r="K99" i="9"/>
  <c r="J99" i="9"/>
  <c r="I99" i="9"/>
  <c r="H99" i="9"/>
  <c r="G99" i="9"/>
  <c r="F99" i="9"/>
  <c r="E99" i="9"/>
  <c r="L90" i="9"/>
  <c r="K90" i="9"/>
  <c r="J90" i="9"/>
  <c r="I90" i="9"/>
  <c r="H90" i="9"/>
  <c r="G90" i="9"/>
  <c r="F90" i="9"/>
  <c r="E90" i="9"/>
  <c r="L82" i="9"/>
  <c r="K82" i="9"/>
  <c r="J82" i="9"/>
  <c r="I82" i="9"/>
  <c r="H82" i="9"/>
  <c r="G82" i="9"/>
  <c r="F82" i="9"/>
  <c r="E82" i="9"/>
  <c r="L73" i="9"/>
  <c r="K73" i="9"/>
  <c r="J73" i="9"/>
  <c r="I73" i="9"/>
  <c r="H73" i="9"/>
  <c r="G73" i="9"/>
  <c r="F73" i="9"/>
  <c r="E73" i="9"/>
  <c r="L63" i="9"/>
  <c r="K63" i="9"/>
  <c r="J63" i="9"/>
  <c r="I63" i="9"/>
  <c r="H63" i="9"/>
  <c r="G63" i="9"/>
  <c r="F63" i="9"/>
  <c r="E63" i="9"/>
  <c r="L55" i="9"/>
  <c r="K55" i="9"/>
  <c r="J55" i="9"/>
  <c r="I55" i="9"/>
  <c r="H55" i="9"/>
  <c r="G55" i="9"/>
  <c r="F55" i="9"/>
  <c r="E55" i="9"/>
  <c r="L46" i="9"/>
  <c r="K46" i="9"/>
  <c r="J46" i="9"/>
  <c r="I46" i="9"/>
  <c r="H46" i="9"/>
  <c r="G46" i="9"/>
  <c r="F46" i="9"/>
  <c r="E46" i="9"/>
  <c r="L36" i="9"/>
  <c r="K36" i="9"/>
  <c r="K47" i="9" s="1"/>
  <c r="J36" i="9"/>
  <c r="I36" i="9"/>
  <c r="H36" i="9"/>
  <c r="G36" i="9"/>
  <c r="G47" i="9" s="1"/>
  <c r="F36" i="9"/>
  <c r="E36" i="9"/>
  <c r="E47" i="9" s="1"/>
  <c r="L28" i="9"/>
  <c r="K28" i="9"/>
  <c r="J28" i="9"/>
  <c r="I28" i="9"/>
  <c r="H28" i="9"/>
  <c r="G28" i="9"/>
  <c r="F28" i="9"/>
  <c r="E29" i="9"/>
  <c r="E183" i="8"/>
  <c r="F183" i="8"/>
  <c r="F184" i="8" s="1"/>
  <c r="G183" i="8"/>
  <c r="H183" i="8"/>
  <c r="I183" i="8"/>
  <c r="J183" i="8"/>
  <c r="K183" i="8"/>
  <c r="E174" i="8"/>
  <c r="F174" i="8"/>
  <c r="G174" i="8"/>
  <c r="H174" i="8"/>
  <c r="I174" i="8"/>
  <c r="J174" i="8"/>
  <c r="K174" i="8"/>
  <c r="E165" i="8"/>
  <c r="F165" i="8"/>
  <c r="F166" i="8" s="1"/>
  <c r="G165" i="8"/>
  <c r="H165" i="8"/>
  <c r="I165" i="8"/>
  <c r="J165" i="8"/>
  <c r="K165" i="8"/>
  <c r="E157" i="8"/>
  <c r="F157" i="8"/>
  <c r="G157" i="8"/>
  <c r="H157" i="8"/>
  <c r="I157" i="8"/>
  <c r="J157" i="8"/>
  <c r="K157" i="8"/>
  <c r="E147" i="8"/>
  <c r="F147" i="8"/>
  <c r="F148" i="8" s="1"/>
  <c r="G147" i="8"/>
  <c r="H147" i="8"/>
  <c r="I147" i="8"/>
  <c r="J147" i="8"/>
  <c r="K147" i="8"/>
  <c r="E138" i="8"/>
  <c r="F138" i="8"/>
  <c r="G138" i="8"/>
  <c r="H138" i="8"/>
  <c r="I138" i="8"/>
  <c r="J138" i="8"/>
  <c r="K138" i="8"/>
  <c r="E129" i="8"/>
  <c r="F129" i="8"/>
  <c r="F130" i="8" s="1"/>
  <c r="G129" i="8"/>
  <c r="H129" i="8"/>
  <c r="H130" i="8" s="1"/>
  <c r="I129" i="8"/>
  <c r="J129" i="8"/>
  <c r="J130" i="8" s="1"/>
  <c r="K129" i="8"/>
  <c r="E120" i="8"/>
  <c r="F120" i="8"/>
  <c r="G120" i="8"/>
  <c r="H120" i="8"/>
  <c r="I120" i="8"/>
  <c r="J120" i="8"/>
  <c r="K120" i="8"/>
  <c r="E110" i="8"/>
  <c r="F110" i="8"/>
  <c r="F111" i="8" s="1"/>
  <c r="G110" i="8"/>
  <c r="H110" i="8"/>
  <c r="I110" i="8"/>
  <c r="J110" i="8"/>
  <c r="K110" i="8"/>
  <c r="E102" i="8"/>
  <c r="F102" i="8"/>
  <c r="G102" i="8"/>
  <c r="H102" i="8"/>
  <c r="I102" i="8"/>
  <c r="J102" i="8"/>
  <c r="K102" i="8"/>
  <c r="E93" i="8"/>
  <c r="F93" i="8"/>
  <c r="F94" i="8" s="1"/>
  <c r="G93" i="8"/>
  <c r="H93" i="8"/>
  <c r="I93" i="8"/>
  <c r="J93" i="8"/>
  <c r="K93" i="8"/>
  <c r="E84" i="8"/>
  <c r="F84" i="8"/>
  <c r="G84" i="8"/>
  <c r="H84" i="8"/>
  <c r="I84" i="8"/>
  <c r="J84" i="8"/>
  <c r="K84" i="8"/>
  <c r="E76" i="8"/>
  <c r="F76" i="8"/>
  <c r="G76" i="8"/>
  <c r="H76" i="8"/>
  <c r="I76" i="8"/>
  <c r="J76" i="8"/>
  <c r="K76" i="8"/>
  <c r="E68" i="8"/>
  <c r="F68" i="8"/>
  <c r="G68" i="8"/>
  <c r="H68" i="8"/>
  <c r="I68" i="8"/>
  <c r="J68" i="8"/>
  <c r="K68" i="8"/>
  <c r="E59" i="8"/>
  <c r="F59" i="8"/>
  <c r="F60" i="8" s="1"/>
  <c r="G59" i="8"/>
  <c r="H59" i="8"/>
  <c r="H60" i="8" s="1"/>
  <c r="I59" i="8"/>
  <c r="J59" i="8"/>
  <c r="J60" i="8" s="1"/>
  <c r="K59" i="8"/>
  <c r="E51" i="8"/>
  <c r="F51" i="8"/>
  <c r="G51" i="8"/>
  <c r="H51" i="8"/>
  <c r="I51" i="8"/>
  <c r="J51" i="8"/>
  <c r="K51" i="8"/>
  <c r="E42" i="8"/>
  <c r="F42" i="8"/>
  <c r="G42" i="8"/>
  <c r="H42" i="8"/>
  <c r="I42" i="8"/>
  <c r="J42" i="8"/>
  <c r="K42" i="8"/>
  <c r="E32" i="8"/>
  <c r="E43" i="8" s="1"/>
  <c r="F32" i="8"/>
  <c r="G32" i="8"/>
  <c r="G43" i="8" s="1"/>
  <c r="H32" i="8"/>
  <c r="I32" i="8"/>
  <c r="J32" i="8"/>
  <c r="K32" i="8"/>
  <c r="E24" i="8"/>
  <c r="E188" i="8" s="1"/>
  <c r="F24" i="8"/>
  <c r="F188" i="8" s="1"/>
  <c r="G24" i="8"/>
  <c r="G188" i="8" s="1"/>
  <c r="H24" i="8"/>
  <c r="I24" i="8"/>
  <c r="J24" i="8"/>
  <c r="K24" i="8"/>
  <c r="E16" i="8"/>
  <c r="E25" i="8" s="1"/>
  <c r="F16" i="8"/>
  <c r="F186" i="8" s="1"/>
  <c r="G16" i="8"/>
  <c r="G25" i="8" s="1"/>
  <c r="H16" i="8"/>
  <c r="I16" i="8"/>
  <c r="J16" i="8"/>
  <c r="K16" i="8"/>
  <c r="D174" i="8"/>
  <c r="D157" i="8"/>
  <c r="D138" i="8"/>
  <c r="D68" i="8"/>
  <c r="D16" i="8"/>
  <c r="G186" i="8" l="1"/>
  <c r="E186" i="8"/>
  <c r="J25" i="8"/>
  <c r="J43" i="8"/>
  <c r="H43" i="8"/>
  <c r="F43" i="8"/>
  <c r="K60" i="8"/>
  <c r="I60" i="8"/>
  <c r="G60" i="8"/>
  <c r="E60" i="8"/>
  <c r="F77" i="8"/>
  <c r="G77" i="8"/>
  <c r="E77" i="8"/>
  <c r="G94" i="8"/>
  <c r="E94" i="8"/>
  <c r="G111" i="8"/>
  <c r="E111" i="8"/>
  <c r="K130" i="8"/>
  <c r="I130" i="8"/>
  <c r="G130" i="8"/>
  <c r="E130" i="8"/>
  <c r="G148" i="8"/>
  <c r="E148" i="8"/>
  <c r="G166" i="8"/>
  <c r="E166" i="8"/>
  <c r="K184" i="8"/>
  <c r="I184" i="8"/>
  <c r="G184" i="8"/>
  <c r="E184" i="8"/>
  <c r="G29" i="9"/>
  <c r="I29" i="9"/>
  <c r="K29" i="9"/>
  <c r="I47" i="9"/>
  <c r="J47" i="9"/>
  <c r="L47" i="9"/>
  <c r="H47" i="9"/>
  <c r="F47" i="9"/>
  <c r="F64" i="9"/>
  <c r="H64" i="9"/>
  <c r="J64" i="9"/>
  <c r="L64" i="9"/>
  <c r="F83" i="9"/>
  <c r="H83" i="9"/>
  <c r="J83" i="9"/>
  <c r="L83" i="9"/>
  <c r="F100" i="9"/>
  <c r="H100" i="9"/>
  <c r="J100" i="9"/>
  <c r="L100" i="9"/>
  <c r="F119" i="9"/>
  <c r="H119" i="9"/>
  <c r="J119" i="9"/>
  <c r="L119" i="9"/>
  <c r="F138" i="9"/>
  <c r="H138" i="9"/>
  <c r="J138" i="9"/>
  <c r="L138" i="9"/>
  <c r="F29" i="9"/>
  <c r="H29" i="9"/>
  <c r="J29" i="9"/>
  <c r="L29" i="9"/>
  <c r="E64" i="9"/>
  <c r="G64" i="9"/>
  <c r="I64" i="9"/>
  <c r="K64" i="9"/>
  <c r="E83" i="9"/>
  <c r="G83" i="9"/>
  <c r="I83" i="9"/>
  <c r="K83" i="9"/>
  <c r="E100" i="9"/>
  <c r="G100" i="9"/>
  <c r="I100" i="9"/>
  <c r="K100" i="9"/>
  <c r="E119" i="9"/>
  <c r="G119" i="9"/>
  <c r="I119" i="9"/>
  <c r="K119" i="9"/>
  <c r="E138" i="9"/>
  <c r="G138" i="9"/>
  <c r="I138" i="9"/>
  <c r="K138" i="9"/>
  <c r="I43" i="8"/>
  <c r="K148" i="8"/>
  <c r="I148" i="8"/>
  <c r="K188" i="8"/>
  <c r="I188" i="8"/>
  <c r="K25" i="8"/>
  <c r="I25" i="8"/>
  <c r="H188" i="8"/>
  <c r="J188" i="8"/>
  <c r="K166" i="8"/>
  <c r="I166" i="8"/>
  <c r="I94" i="8"/>
  <c r="K43" i="8"/>
  <c r="J184" i="8"/>
  <c r="H184" i="8"/>
  <c r="J148" i="8"/>
  <c r="H148" i="8"/>
  <c r="J186" i="8"/>
  <c r="H186" i="8"/>
  <c r="K186" i="8"/>
  <c r="I186" i="8"/>
  <c r="H25" i="8"/>
  <c r="F25" i="8"/>
  <c r="J94" i="8"/>
  <c r="H94" i="8"/>
  <c r="K111" i="8"/>
  <c r="I111" i="8"/>
  <c r="J111" i="8"/>
  <c r="J166" i="8"/>
  <c r="H166" i="8"/>
  <c r="H111" i="8"/>
  <c r="K77" i="8"/>
  <c r="I77" i="8"/>
  <c r="K94" i="8"/>
  <c r="J77" i="8"/>
  <c r="H77" i="8"/>
  <c r="D183" i="8"/>
  <c r="D165" i="8"/>
  <c r="D147" i="8"/>
  <c r="D129" i="8"/>
  <c r="D120" i="8"/>
  <c r="D110" i="8"/>
  <c r="D102" i="8"/>
  <c r="D93" i="8"/>
  <c r="D84" i="8"/>
  <c r="D76" i="8"/>
  <c r="D59" i="8"/>
  <c r="D51" i="8"/>
  <c r="D42" i="8"/>
  <c r="D32" i="8"/>
  <c r="D24" i="8"/>
  <c r="E34" i="6"/>
  <c r="F34" i="6"/>
  <c r="G34" i="6"/>
  <c r="D34" i="6"/>
  <c r="E107" i="6"/>
  <c r="F107" i="6"/>
  <c r="G107" i="6"/>
  <c r="D107" i="6"/>
  <c r="E146" i="6"/>
  <c r="F146" i="6"/>
  <c r="G146" i="6"/>
  <c r="D146" i="6"/>
  <c r="E186" i="6"/>
  <c r="F186" i="6"/>
  <c r="G186" i="6"/>
  <c r="E167" i="6"/>
  <c r="F167" i="6"/>
  <c r="G167" i="6"/>
  <c r="D167" i="6"/>
  <c r="D186" i="6"/>
  <c r="E197" i="6"/>
  <c r="F197" i="6"/>
  <c r="G197" i="6"/>
  <c r="D197" i="6"/>
  <c r="E157" i="6"/>
  <c r="F157" i="6"/>
  <c r="G157" i="6"/>
  <c r="D157" i="6"/>
  <c r="E137" i="6"/>
  <c r="F137" i="6"/>
  <c r="G137" i="6"/>
  <c r="D137" i="6"/>
  <c r="E44" i="6"/>
  <c r="F44" i="6"/>
  <c r="G44" i="6"/>
  <c r="D44" i="6"/>
  <c r="F177" i="6"/>
  <c r="G177" i="6"/>
  <c r="D177" i="6"/>
  <c r="E177" i="6"/>
  <c r="G15" i="6"/>
  <c r="F15" i="6"/>
  <c r="E15" i="6"/>
  <c r="D15" i="6"/>
  <c r="G127" i="6"/>
  <c r="F127" i="6"/>
  <c r="E127" i="6"/>
  <c r="D127" i="6"/>
  <c r="G117" i="6"/>
  <c r="F117" i="6"/>
  <c r="E117" i="6"/>
  <c r="D117" i="6"/>
  <c r="G97" i="6"/>
  <c r="F97" i="6"/>
  <c r="E97" i="6"/>
  <c r="D97" i="6"/>
  <c r="G87" i="6"/>
  <c r="F87" i="6"/>
  <c r="E87" i="6"/>
  <c r="D87" i="6"/>
  <c r="G79" i="6"/>
  <c r="F79" i="6"/>
  <c r="E79" i="6"/>
  <c r="D79" i="6"/>
  <c r="G70" i="6"/>
  <c r="F70" i="6"/>
  <c r="E70" i="6"/>
  <c r="D70" i="6"/>
  <c r="G62" i="6"/>
  <c r="F62" i="6"/>
  <c r="E62" i="6"/>
  <c r="D62" i="6"/>
  <c r="G53" i="6"/>
  <c r="F53" i="6"/>
  <c r="E53" i="6"/>
  <c r="D53" i="6"/>
  <c r="G45" i="6"/>
  <c r="F45" i="6"/>
  <c r="E45" i="6"/>
  <c r="D45" i="6"/>
  <c r="G25" i="6"/>
  <c r="F25" i="6"/>
  <c r="E25" i="6"/>
  <c r="D25" i="6"/>
  <c r="F200" i="6"/>
  <c r="G201" i="5"/>
  <c r="F201" i="5"/>
  <c r="E201" i="5"/>
  <c r="D201" i="5"/>
  <c r="G190" i="5"/>
  <c r="F190" i="5"/>
  <c r="E190" i="5"/>
  <c r="D190" i="5"/>
  <c r="G182" i="5"/>
  <c r="F182" i="5"/>
  <c r="E182" i="5"/>
  <c r="D182" i="5"/>
  <c r="G172" i="5"/>
  <c r="F172" i="5"/>
  <c r="E172" i="5"/>
  <c r="D172" i="5"/>
  <c r="G162" i="5"/>
  <c r="F162" i="5"/>
  <c r="E162" i="5"/>
  <c r="D162" i="5"/>
  <c r="G151" i="5"/>
  <c r="F151" i="5"/>
  <c r="E151" i="5"/>
  <c r="D151" i="5"/>
  <c r="G142" i="5"/>
  <c r="F142" i="5"/>
  <c r="E142" i="5"/>
  <c r="D142" i="5"/>
  <c r="G132" i="5"/>
  <c r="F132" i="5"/>
  <c r="E132" i="5"/>
  <c r="D132" i="5"/>
  <c r="G121" i="5"/>
  <c r="F121" i="5"/>
  <c r="E121" i="5"/>
  <c r="D121" i="5"/>
  <c r="G111" i="5"/>
  <c r="F111" i="5"/>
  <c r="E111" i="5"/>
  <c r="D111" i="5"/>
  <c r="G101" i="5"/>
  <c r="F101" i="5"/>
  <c r="E101" i="5"/>
  <c r="D101" i="5"/>
  <c r="G91" i="5"/>
  <c r="F91" i="5"/>
  <c r="E91" i="5"/>
  <c r="D91" i="5"/>
  <c r="G82" i="5"/>
  <c r="F82" i="5"/>
  <c r="E82" i="5"/>
  <c r="D82" i="5"/>
  <c r="G72" i="5"/>
  <c r="F72" i="5"/>
  <c r="E72" i="5"/>
  <c r="D72" i="5"/>
  <c r="G63" i="5"/>
  <c r="F63" i="5"/>
  <c r="E63" i="5"/>
  <c r="D63" i="5"/>
  <c r="G54" i="5"/>
  <c r="F54" i="5"/>
  <c r="E54" i="5"/>
  <c r="D54" i="5"/>
  <c r="G44" i="5"/>
  <c r="F44" i="5"/>
  <c r="E44" i="5"/>
  <c r="D44" i="5"/>
  <c r="G33" i="5"/>
  <c r="G45" i="5" s="1"/>
  <c r="F33" i="5"/>
  <c r="F45" i="5" s="1"/>
  <c r="E33" i="5"/>
  <c r="E45" i="5" s="1"/>
  <c r="D33" i="5"/>
  <c r="D45" i="5" s="1"/>
  <c r="G25" i="5"/>
  <c r="G206" i="5" s="1"/>
  <c r="F25" i="5"/>
  <c r="F206" i="5" s="1"/>
  <c r="E25" i="5"/>
  <c r="D25" i="5"/>
  <c r="G15" i="5"/>
  <c r="G204" i="5" s="1"/>
  <c r="F15" i="5"/>
  <c r="F204" i="5" s="1"/>
  <c r="E15" i="5"/>
  <c r="E204" i="5" s="1"/>
  <c r="D15" i="5"/>
  <c r="D204" i="5" s="1"/>
  <c r="F15" i="1"/>
  <c r="G15" i="1"/>
  <c r="D24" i="1"/>
  <c r="E24" i="1"/>
  <c r="F24" i="1"/>
  <c r="F25" i="1" s="1"/>
  <c r="G24" i="1"/>
  <c r="E103" i="1"/>
  <c r="F103" i="1"/>
  <c r="G103" i="1"/>
  <c r="D103" i="1"/>
  <c r="G122" i="1"/>
  <c r="F122" i="1"/>
  <c r="E122" i="1"/>
  <c r="D122" i="1"/>
  <c r="E149" i="1"/>
  <c r="E158" i="1"/>
  <c r="F158" i="1"/>
  <c r="G158" i="1"/>
  <c r="D158" i="1"/>
  <c r="G139" i="1"/>
  <c r="F139" i="1"/>
  <c r="E139" i="1"/>
  <c r="D139" i="1"/>
  <c r="E112" i="1"/>
  <c r="F112" i="1"/>
  <c r="G112" i="1"/>
  <c r="D112" i="1"/>
  <c r="G94" i="1"/>
  <c r="F94" i="1"/>
  <c r="E94" i="1"/>
  <c r="D94" i="1"/>
  <c r="G85" i="1"/>
  <c r="F85" i="1"/>
  <c r="E85" i="1"/>
  <c r="D85" i="1"/>
  <c r="G77" i="1"/>
  <c r="F77" i="1"/>
  <c r="E77" i="1"/>
  <c r="D77" i="1"/>
  <c r="G68" i="1"/>
  <c r="F68" i="1"/>
  <c r="E68" i="1"/>
  <c r="D68" i="1"/>
  <c r="G60" i="1"/>
  <c r="F60" i="1"/>
  <c r="E60" i="1"/>
  <c r="D60" i="1"/>
  <c r="G51" i="1"/>
  <c r="F51" i="1"/>
  <c r="E51" i="1"/>
  <c r="D51" i="1"/>
  <c r="G42" i="1"/>
  <c r="F42" i="1"/>
  <c r="E42" i="1"/>
  <c r="D42" i="1"/>
  <c r="G32" i="1"/>
  <c r="F32" i="1"/>
  <c r="E32" i="1"/>
  <c r="E43" i="1" s="1"/>
  <c r="D32" i="1"/>
  <c r="E15" i="1"/>
  <c r="D15" i="1"/>
  <c r="G185" i="1"/>
  <c r="F185" i="1"/>
  <c r="E185" i="1"/>
  <c r="D185" i="1"/>
  <c r="G175" i="1"/>
  <c r="F175" i="1"/>
  <c r="E175" i="1"/>
  <c r="D175" i="1"/>
  <c r="G167" i="1"/>
  <c r="F167" i="1"/>
  <c r="E167" i="1"/>
  <c r="D167" i="1"/>
  <c r="G149" i="1"/>
  <c r="F149" i="1"/>
  <c r="D149" i="1"/>
  <c r="G131" i="1"/>
  <c r="F131" i="1"/>
  <c r="E131" i="1"/>
  <c r="D131" i="1"/>
  <c r="G188" i="1" l="1"/>
  <c r="G190" i="1"/>
  <c r="E190" i="1"/>
  <c r="F190" i="1"/>
  <c r="D190" i="1"/>
  <c r="G200" i="6"/>
  <c r="E200" i="6"/>
  <c r="D188" i="1"/>
  <c r="E202" i="6"/>
  <c r="D186" i="8"/>
  <c r="D43" i="8"/>
  <c r="D188" i="8"/>
  <c r="D60" i="8"/>
  <c r="D77" i="8"/>
  <c r="D94" i="8"/>
  <c r="D111" i="8"/>
  <c r="D130" i="8"/>
  <c r="D148" i="8"/>
  <c r="D166" i="8"/>
  <c r="D184" i="8"/>
  <c r="D25" i="8"/>
  <c r="D200" i="6"/>
  <c r="F202" i="6"/>
  <c r="G202" i="6"/>
  <c r="D202" i="6"/>
  <c r="E80" i="6"/>
  <c r="G80" i="6"/>
  <c r="E98" i="6"/>
  <c r="G98" i="6"/>
  <c r="E138" i="6"/>
  <c r="G138" i="6"/>
  <c r="E158" i="6"/>
  <c r="G158" i="6"/>
  <c r="E178" i="6"/>
  <c r="G178" i="6"/>
  <c r="E198" i="6"/>
  <c r="G198" i="6"/>
  <c r="F63" i="6"/>
  <c r="D80" i="6"/>
  <c r="F80" i="6"/>
  <c r="D98" i="6"/>
  <c r="F98" i="6"/>
  <c r="D138" i="6"/>
  <c r="F138" i="6"/>
  <c r="D158" i="6"/>
  <c r="F158" i="6"/>
  <c r="D178" i="6"/>
  <c r="F178" i="6"/>
  <c r="D198" i="6"/>
  <c r="F198" i="6"/>
  <c r="G118" i="6"/>
  <c r="E118" i="6"/>
  <c r="D118" i="6"/>
  <c r="F118" i="6"/>
  <c r="G63" i="6"/>
  <c r="E63" i="6"/>
  <c r="D63" i="6"/>
  <c r="E26" i="6"/>
  <c r="G26" i="6"/>
  <c r="D26" i="6"/>
  <c r="F26" i="6"/>
  <c r="D206" i="5"/>
  <c r="E206" i="5"/>
  <c r="E64" i="5"/>
  <c r="G64" i="5"/>
  <c r="E83" i="5"/>
  <c r="G83" i="5"/>
  <c r="E102" i="5"/>
  <c r="G102" i="5"/>
  <c r="E122" i="5"/>
  <c r="G122" i="5"/>
  <c r="E143" i="5"/>
  <c r="G143" i="5"/>
  <c r="E163" i="5"/>
  <c r="G163" i="5"/>
  <c r="E183" i="5"/>
  <c r="G183" i="5"/>
  <c r="E202" i="5"/>
  <c r="G202" i="5"/>
  <c r="D64" i="5"/>
  <c r="F64" i="5"/>
  <c r="D83" i="5"/>
  <c r="F83" i="5"/>
  <c r="D102" i="5"/>
  <c r="F102" i="5"/>
  <c r="D122" i="5"/>
  <c r="F122" i="5"/>
  <c r="D143" i="5"/>
  <c r="F143" i="5"/>
  <c r="D163" i="5"/>
  <c r="F163" i="5"/>
  <c r="D183" i="5"/>
  <c r="F183" i="5"/>
  <c r="D202" i="5"/>
  <c r="F202" i="5"/>
  <c r="E26" i="5"/>
  <c r="G26" i="5"/>
  <c r="D26" i="5"/>
  <c r="F26" i="5"/>
  <c r="E188" i="1"/>
  <c r="F188" i="1"/>
  <c r="G113" i="1"/>
  <c r="E113" i="1"/>
  <c r="F132" i="1"/>
  <c r="F113" i="1"/>
  <c r="E132" i="1"/>
  <c r="D132" i="1"/>
  <c r="D113" i="1"/>
  <c r="D25" i="1"/>
  <c r="G132" i="1"/>
  <c r="G25" i="1"/>
  <c r="E25" i="1"/>
  <c r="G43" i="1"/>
  <c r="G78" i="1"/>
  <c r="F78" i="1"/>
  <c r="E78" i="1"/>
  <c r="D78" i="1"/>
  <c r="G150" i="1"/>
  <c r="G168" i="1"/>
  <c r="E150" i="1"/>
  <c r="F95" i="1"/>
  <c r="E95" i="1"/>
  <c r="F168" i="1"/>
  <c r="D95" i="1"/>
  <c r="D168" i="1"/>
  <c r="D186" i="1"/>
  <c r="D150" i="1"/>
  <c r="F150" i="1"/>
  <c r="G186" i="1"/>
  <c r="F186" i="1"/>
  <c r="E168" i="1"/>
  <c r="G95" i="1"/>
  <c r="E61" i="1"/>
  <c r="F61" i="1"/>
  <c r="G61" i="1"/>
  <c r="D61" i="1"/>
  <c r="F43" i="1"/>
  <c r="D43" i="1"/>
  <c r="E186" i="1"/>
</calcChain>
</file>

<file path=xl/sharedStrings.xml><?xml version="1.0" encoding="utf-8"?>
<sst xmlns="http://schemas.openxmlformats.org/spreadsheetml/2006/main" count="2922" uniqueCount="443">
  <si>
    <t>Наименование блюда</t>
  </si>
  <si>
    <t>Выход,г</t>
  </si>
  <si>
    <t>Энергетическая ценность, Ккал</t>
  </si>
  <si>
    <t>Химический состав</t>
  </si>
  <si>
    <t>Жиры,г</t>
  </si>
  <si>
    <t>Углеводы,г</t>
  </si>
  <si>
    <t>Белки,г</t>
  </si>
  <si>
    <t>№ рецептуры</t>
  </si>
  <si>
    <t>Первая неделя</t>
  </si>
  <si>
    <t>Понедельник</t>
  </si>
  <si>
    <t>Завтрак</t>
  </si>
  <si>
    <t>Примерное двухнедельное меню для детей и подростков 7-10 лет в оздоровительных учреждениях в летний период в городском округе Богданович</t>
  </si>
  <si>
    <t>Омлет натуральный с маслом</t>
  </si>
  <si>
    <t>Кофейный напиток</t>
  </si>
  <si>
    <t>Хлеб витаминизированный</t>
  </si>
  <si>
    <t>Сыр порционный</t>
  </si>
  <si>
    <t>Итого</t>
  </si>
  <si>
    <t>Обед</t>
  </si>
  <si>
    <t>Йогурт</t>
  </si>
  <si>
    <t>ПРОМ.</t>
  </si>
  <si>
    <t>пром.</t>
  </si>
  <si>
    <t>105/10</t>
  </si>
  <si>
    <t>30/20</t>
  </si>
  <si>
    <t>68/40</t>
  </si>
  <si>
    <t>Огурцы свежие порционно</t>
  </si>
  <si>
    <t>Суп картофельный с макаронными изделиями с курицей</t>
  </si>
  <si>
    <t>Фрикадельки из говядины с соусом</t>
  </si>
  <si>
    <t>Рис отварной</t>
  </si>
  <si>
    <t>Компот из кураги с витамином С</t>
  </si>
  <si>
    <t>Апельсины свежие</t>
  </si>
  <si>
    <t>Сок фруктовый</t>
  </si>
  <si>
    <t>Итого за день</t>
  </si>
  <si>
    <t>250/12,5</t>
  </si>
  <si>
    <t>55/50</t>
  </si>
  <si>
    <t>Вторник</t>
  </si>
  <si>
    <t>масло сливочное</t>
  </si>
  <si>
    <t>Запеканка из творога со сгущенным молоком</t>
  </si>
  <si>
    <t>Чай с лимоном</t>
  </si>
  <si>
    <t>Яблоки свежие</t>
  </si>
  <si>
    <t>150/25</t>
  </si>
  <si>
    <t>200/15/7</t>
  </si>
  <si>
    <t>Помидоры свежие порционно</t>
  </si>
  <si>
    <t>Борщ с капустой и картофелем с курицей и сметаной</t>
  </si>
  <si>
    <t>Картофель отварной</t>
  </si>
  <si>
    <t>Рыба припущенная</t>
  </si>
  <si>
    <t>Компот из свежих плодов</t>
  </si>
  <si>
    <t>Хлеб пшеничный/хлеб ржаной</t>
  </si>
  <si>
    <t>Бананы свежие</t>
  </si>
  <si>
    <t>110/1</t>
  </si>
  <si>
    <t>470/1</t>
  </si>
  <si>
    <t>303/1</t>
  </si>
  <si>
    <t>585/1</t>
  </si>
  <si>
    <t>250/12,5/5</t>
  </si>
  <si>
    <t>Среда</t>
  </si>
  <si>
    <t>Биточки из говядины с маслом</t>
  </si>
  <si>
    <t>332/516</t>
  </si>
  <si>
    <t>Макароны отварные</t>
  </si>
  <si>
    <t>Сырок творожный глазированный</t>
  </si>
  <si>
    <t>Чай с молоком</t>
  </si>
  <si>
    <t>50/10</t>
  </si>
  <si>
    <t>40/40</t>
  </si>
  <si>
    <t>Четверг</t>
  </si>
  <si>
    <t>200/10</t>
  </si>
  <si>
    <t>Салат из свежей капусты</t>
  </si>
  <si>
    <t>Суп-пюре с гренками</t>
  </si>
  <si>
    <t>Плов из говядины</t>
  </si>
  <si>
    <t>250/10</t>
  </si>
  <si>
    <t>Пятница</t>
  </si>
  <si>
    <t>Напиток золотой шар</t>
  </si>
  <si>
    <t>ТТК</t>
  </si>
  <si>
    <t>Салат из свежей капусты с огурцами</t>
  </si>
  <si>
    <t>Рассольник Ленинградский с курицей и сметаной</t>
  </si>
  <si>
    <t>Груша свежая</t>
  </si>
  <si>
    <t>Вторая неделя</t>
  </si>
  <si>
    <t>Чай с сахаром</t>
  </si>
  <si>
    <t>200/15</t>
  </si>
  <si>
    <t>Запеканка картофельная с говядиной</t>
  </si>
  <si>
    <t>итого</t>
  </si>
  <si>
    <t>Сыр</t>
  </si>
  <si>
    <t>Масло сливочное</t>
  </si>
  <si>
    <t>Яйцо варёное</t>
  </si>
  <si>
    <t>Чай с сахаром и лимоном</t>
  </si>
  <si>
    <t>1шт</t>
  </si>
  <si>
    <t>Кисель золотой шар</t>
  </si>
  <si>
    <t>Суп молочный с макаронами</t>
  </si>
  <si>
    <t>Использованы документы</t>
  </si>
  <si>
    <t>1) СанПин 2.4.4.2599 "Гигиенические требования к устройству , содержанию и организации режима в оздоровит</t>
  </si>
  <si>
    <t>ельных учреждениях с дневным пребыванием детей в период каникул"</t>
  </si>
  <si>
    <t>2) СанПин 2.4.5.2409-08"Санитарно-эпидемиологические требования к организации питания обучающихся в об</t>
  </si>
  <si>
    <t>щеобразовательных учреждениях , учреждениях начального и среднего профессионального образования"</t>
  </si>
  <si>
    <t>Примечание:</t>
  </si>
  <si>
    <t>3) Сборник рецептур блюд и кулинарных изделий для ПОП  при общеобразовательных школах 2004 год.</t>
  </si>
  <si>
    <t>1. Овощи в натуральном виде свежего урожая .</t>
  </si>
  <si>
    <t>2. Рыба в детском питании используется только морская.</t>
  </si>
  <si>
    <t>3. Количество витамина С в летние каникулы для детей до 10 лет составляет 20 мг/сутки.</t>
  </si>
  <si>
    <t>4. Колбасные изделия используются только высшего сорта.</t>
  </si>
  <si>
    <t>В ГОРОДСКОМ ОКРУГЕ БОГДАНОВИЧ</t>
  </si>
  <si>
    <t>Рис отварной,рассыпчатый</t>
  </si>
  <si>
    <t>50/75</t>
  </si>
  <si>
    <t>БОГДАНОВИЧ 2018 Г.</t>
  </si>
  <si>
    <t>Жаркое по-домашнему с филе курин.</t>
  </si>
  <si>
    <t>Каша гречневая вязкая</t>
  </si>
  <si>
    <t>Горбуша припущенная</t>
  </si>
  <si>
    <t>5. Рекомендуется в меню включать молоко, кисломолочные продукты, йогурты.</t>
  </si>
  <si>
    <t>Картофельное пюре</t>
  </si>
  <si>
    <t>Щи из свежей капусты с картофелем ,курицей и сметаной</t>
  </si>
  <si>
    <t>Мясо тушеное</t>
  </si>
  <si>
    <t>Суп картофельный с горохом , с курицей</t>
  </si>
  <si>
    <t>Бифштекс рубленый из говядины</t>
  </si>
  <si>
    <t xml:space="preserve">Котлета рубленная из говядины </t>
  </si>
  <si>
    <t>Фрикадельки из горбуши</t>
  </si>
  <si>
    <t xml:space="preserve">Курица отварная </t>
  </si>
  <si>
    <t>Борщ с капустой свежей,курицей и сметаной</t>
  </si>
  <si>
    <t xml:space="preserve">Сосиски отварные </t>
  </si>
  <si>
    <t>Суп картофельный с макаронными изделиями,курицей</t>
  </si>
  <si>
    <t xml:space="preserve">Биточки из говядины </t>
  </si>
  <si>
    <t>Помидоры,огурцы свежие порцион.</t>
  </si>
  <si>
    <t>Каш жидкая пшенная молочная с маслом</t>
  </si>
  <si>
    <t>Каша жидкая рисовая молочная с масл.</t>
  </si>
  <si>
    <t>Каша жидкая пшенная молочная с маслом</t>
  </si>
  <si>
    <t>150/10</t>
  </si>
  <si>
    <t>Пудинг из творога со сгущенным молоком</t>
  </si>
  <si>
    <t>Хлеб пшеничный</t>
  </si>
  <si>
    <t>Компот из сухофруктов с витамином С</t>
  </si>
  <si>
    <t>Напиток из свежих плодов с вит.С</t>
  </si>
  <si>
    <t>завтрак</t>
  </si>
  <si>
    <t>5900-25%</t>
  </si>
  <si>
    <t>обед</t>
  </si>
  <si>
    <t>8260-35%</t>
  </si>
  <si>
    <t>80/50</t>
  </si>
  <si>
    <t>8278-х</t>
  </si>
  <si>
    <t>х=35</t>
  </si>
  <si>
    <t xml:space="preserve">Шницель рубленный из говядины </t>
  </si>
  <si>
    <t>Суфле из моркови с творогом</t>
  </si>
  <si>
    <t>х=25,038</t>
  </si>
  <si>
    <t>6. Для профилактики дефицита микронутриентов(йода,кальция,железа,фосфора и пр.)</t>
  </si>
  <si>
    <t>регулярно включать в рацион питания учащихся специализированные,обогащенные</t>
  </si>
  <si>
    <t xml:space="preserve">незаменимыми ингредиентами пищевые продукты:соль пищевую йодированную,муку </t>
  </si>
  <si>
    <t>пшеничную в/с,консервы овощные,сок в ассортименте,хлеб пшеничный с витаминным</t>
  </si>
  <si>
    <t>комплексом Валитек,хлеб зерновой.</t>
  </si>
  <si>
    <t>Итого за 10 дней-завтрак</t>
  </si>
  <si>
    <t>Итого за 10 дней обед</t>
  </si>
  <si>
    <t>хлеб ржаной</t>
  </si>
  <si>
    <t>Борщ из св. капусты со  сметаной</t>
  </si>
  <si>
    <t>Щи из свежей капусты со сметаной</t>
  </si>
  <si>
    <t>Рассольник Ленинградский со сметаной</t>
  </si>
  <si>
    <t>75/50</t>
  </si>
  <si>
    <t>75/30</t>
  </si>
  <si>
    <t xml:space="preserve"> бедро  куриное отварн.</t>
  </si>
  <si>
    <t>хлеб пшеничный</t>
  </si>
  <si>
    <t>№705</t>
  </si>
  <si>
    <t>Напиток из шиповника</t>
  </si>
  <si>
    <t>8131,14-х</t>
  </si>
  <si>
    <t>Примерное двухнедельное меню для детей и подростков 7-10 лет в оздоровительных учреждениях в летний период в городском округе Богданович 2018г.</t>
  </si>
  <si>
    <t>Примерное двухнедельное меню для детей и подростков 7-10 лет в оздоровительных учреждениях в летний период в городском округе Богданович 2019г.</t>
  </si>
  <si>
    <t>Щи из св. капусты,с курицей и сметаной</t>
  </si>
  <si>
    <t xml:space="preserve">Суфле из моркови </t>
  </si>
  <si>
    <t>Салат из свеж. капусты с морковью</t>
  </si>
  <si>
    <t>Салат из свеж. огурцов с капустой капусты с огурцами</t>
  </si>
  <si>
    <t>Рассольник Ленингр. с курицей и сметаной</t>
  </si>
  <si>
    <t>38/20</t>
  </si>
  <si>
    <t>52/28</t>
  </si>
  <si>
    <t>Салат из св. капусты с морковью</t>
  </si>
  <si>
    <t>Салат из св.огурцов с капустой</t>
  </si>
  <si>
    <t xml:space="preserve">шницель из горбуши </t>
  </si>
  <si>
    <t>30/28</t>
  </si>
  <si>
    <t>38/28</t>
  </si>
  <si>
    <t>42/28</t>
  </si>
  <si>
    <t>Норма за 10 дней</t>
  </si>
  <si>
    <t>оладьи с молоком сгущеным</t>
  </si>
  <si>
    <t>Витамины,мг.</t>
  </si>
  <si>
    <t>В1</t>
  </si>
  <si>
    <t>С</t>
  </si>
  <si>
    <t>А</t>
  </si>
  <si>
    <t>Е</t>
  </si>
  <si>
    <t>Пудинг из творога со сгущ. молоком</t>
  </si>
  <si>
    <t>Утверждаю:</t>
  </si>
  <si>
    <t>Директор МОУ СОШ  №3</t>
  </si>
  <si>
    <t>Серебренникова НВ         ____________________</t>
  </si>
  <si>
    <t>цена блюда руб.</t>
  </si>
  <si>
    <t>Понедельник,</t>
  </si>
  <si>
    <t>яйцо-138 мол45раст7,5мас10</t>
  </si>
  <si>
    <t>коф-8мол-50сах20</t>
  </si>
  <si>
    <t>сыр16</t>
  </si>
  <si>
    <t>хл58</t>
  </si>
  <si>
    <t>фр100</t>
  </si>
  <si>
    <t>огур84</t>
  </si>
  <si>
    <t>фарш51,8лук8мор3,75томат5.раст9,32мука9,хл10,9</t>
  </si>
  <si>
    <t>рис54.мас6,8</t>
  </si>
  <si>
    <t>кураг20.сах20</t>
  </si>
  <si>
    <t xml:space="preserve">Вторник,             </t>
  </si>
  <si>
    <t>запекан из творога со сгущ. молоком</t>
  </si>
  <si>
    <t>тв141.яйц4,6,мук12.сах10.раст5.смет5.сухари5сгущ25</t>
  </si>
  <si>
    <t>чай1.сах15лим8</t>
  </si>
  <si>
    <t>пом81,6</t>
  </si>
  <si>
    <t>горб154</t>
  </si>
  <si>
    <t>шар25</t>
  </si>
  <si>
    <t>хл80</t>
  </si>
  <si>
    <t>сок200</t>
  </si>
  <si>
    <t xml:space="preserve">Среда, </t>
  </si>
  <si>
    <t>мак51.мас5</t>
  </si>
  <si>
    <t>чай1.сах15мол50</t>
  </si>
  <si>
    <t>огур42.пом41</t>
  </si>
  <si>
    <t>фарш98,35.лук15.раст7,5мука7,5</t>
  </si>
  <si>
    <t>мол23,7мас5</t>
  </si>
  <si>
    <t>кураг20сах20</t>
  </si>
  <si>
    <t xml:space="preserve">Четверг,    </t>
  </si>
  <si>
    <t>мол101пшено40сах4мас10</t>
  </si>
  <si>
    <t>коф8сах20мол50</t>
  </si>
  <si>
    <t>кап99мор13,3сах5раст5</t>
  </si>
  <si>
    <t>филе79мор10,лук6,томат3,2,раст5рис34</t>
  </si>
  <si>
    <t>шип20сах20</t>
  </si>
  <si>
    <t>хл66</t>
  </si>
  <si>
    <t xml:space="preserve">Пятница,       </t>
  </si>
  <si>
    <t>тв141.яйц4,6,63мук12.сах10.раст5.смет5.сухари5сгущ25</t>
  </si>
  <si>
    <t>огур30,6капус70раст10</t>
  </si>
  <si>
    <t>горб77,хл14,раст6,сух8</t>
  </si>
  <si>
    <t>греч36,37мас5</t>
  </si>
  <si>
    <t xml:space="preserve">Суббота ,            </t>
  </si>
  <si>
    <t>мол105,6рис30,8мас10сах4</t>
  </si>
  <si>
    <t>чай1сах15</t>
  </si>
  <si>
    <t>ябл45,4сах24</t>
  </si>
  <si>
    <t xml:space="preserve">Воскресенье ,   </t>
  </si>
  <si>
    <t>Каша жидкая манная молочная с масл.</t>
  </si>
  <si>
    <t>мол105,6манн30,8сах4мас10</t>
  </si>
  <si>
    <t>50/50</t>
  </si>
  <si>
    <t>говяд89морк.лук по4томат4,8раст4мука3</t>
  </si>
  <si>
    <r>
      <t xml:space="preserve">Примерное семидневное меню для детей и подростков 7-10 л в весенний период </t>
    </r>
    <r>
      <rPr>
        <b/>
        <sz val="16"/>
        <color theme="1"/>
        <rFont val="Calibri"/>
        <family val="2"/>
        <charset val="204"/>
        <scheme val="minor"/>
      </rPr>
      <t xml:space="preserve"> 2022г.</t>
    </r>
  </si>
  <si>
    <t>с 21 по 28 Марта 2022 г.</t>
  </si>
  <si>
    <t>МОУ СОШ №3</t>
  </si>
  <si>
    <t>раздел</t>
  </si>
  <si>
    <t>№ рецепт.</t>
  </si>
  <si>
    <t>наименование блюда</t>
  </si>
  <si>
    <t>выход,г.</t>
  </si>
  <si>
    <t>цена,руб.</t>
  </si>
  <si>
    <t>энергетическая ценность,ккал</t>
  </si>
  <si>
    <t>белки,г.</t>
  </si>
  <si>
    <t>жиры,г.</t>
  </si>
  <si>
    <t>углеводыг.</t>
  </si>
  <si>
    <t>СУПЫ</t>
  </si>
  <si>
    <t>1-е блюдо</t>
  </si>
  <si>
    <t>110/04</t>
  </si>
  <si>
    <t>Борщ из свежей капусты ,кура,смет</t>
  </si>
  <si>
    <t>124/04</t>
  </si>
  <si>
    <t>Щи из св. капусты с мясом куры,сметаной</t>
  </si>
  <si>
    <t>132/04</t>
  </si>
  <si>
    <t>Рассольник ленингр.мясо куры,смет.</t>
  </si>
  <si>
    <t>139/04</t>
  </si>
  <si>
    <t>133/04</t>
  </si>
  <si>
    <t>суп картофельный с рыбными конс.</t>
  </si>
  <si>
    <t>138/04</t>
  </si>
  <si>
    <t>СУП КАРТОФЕЛЬНЫЙ С РИСОМ,КУРИЦЕЙ</t>
  </si>
  <si>
    <t>140/04</t>
  </si>
  <si>
    <t>Суп картофельный с макаронами,курицей</t>
  </si>
  <si>
    <t>132/18</t>
  </si>
  <si>
    <t>СУП-ПЮРЕ ИЗ КАРТОФЕЛЯ С ГРЕНКАМИ</t>
  </si>
  <si>
    <t>141/18</t>
  </si>
  <si>
    <t>Суп молочный с рисом</t>
  </si>
  <si>
    <t>140/18</t>
  </si>
  <si>
    <t>суп молочный с макаронами</t>
  </si>
  <si>
    <t>САЛАТЫ</t>
  </si>
  <si>
    <t>закуска</t>
  </si>
  <si>
    <t>148/18</t>
  </si>
  <si>
    <t>ПОМИДОРЫ СВЕЖИЕ ,ПОРЦИЯМИ</t>
  </si>
  <si>
    <t>ОГУРЦЫ СВЕЖИЕ,ПОРЦИЯМИ</t>
  </si>
  <si>
    <t>ОМЛЕТ, КАШИ МОЛОЧНЫЕ, ЗАПЕКАНКИ</t>
  </si>
  <si>
    <t>гор.блюдо</t>
  </si>
  <si>
    <t>268/18</t>
  </si>
  <si>
    <t>Омлет натуральный</t>
  </si>
  <si>
    <t>234/18</t>
  </si>
  <si>
    <t>Каша молочная рисовая жидкая</t>
  </si>
  <si>
    <t>227/18</t>
  </si>
  <si>
    <t>Каша молочная манная жидкая</t>
  </si>
  <si>
    <t>233/18</t>
  </si>
  <si>
    <t>Каша  пшенная молочная жидкая</t>
  </si>
  <si>
    <t>366/04</t>
  </si>
  <si>
    <t>Запеканка из творога с молоком сгущеным</t>
  </si>
  <si>
    <t>150/12,5</t>
  </si>
  <si>
    <t>ГАРНИРЫ</t>
  </si>
  <si>
    <t>гарнир</t>
  </si>
  <si>
    <t>510/04</t>
  </si>
  <si>
    <t>Каша гречневая ,вязкая</t>
  </si>
  <si>
    <t>Каша пшенная вязкая</t>
  </si>
  <si>
    <t>Каша ячневая вязкая</t>
  </si>
  <si>
    <t>511/04</t>
  </si>
  <si>
    <t>514/04</t>
  </si>
  <si>
    <t>Горох отварной</t>
  </si>
  <si>
    <t>518/04</t>
  </si>
  <si>
    <t>377/18</t>
  </si>
  <si>
    <t>516/04</t>
  </si>
  <si>
    <t>Макаронные изделия отварные</t>
  </si>
  <si>
    <t>380/18</t>
  </si>
  <si>
    <t>КАПУСТА ТУШЕНАЯ</t>
  </si>
  <si>
    <t xml:space="preserve"> </t>
  </si>
  <si>
    <t>ВТОРЫЕ МЯСНЫЕ БЛЮДА</t>
  </si>
  <si>
    <t>2 блюдо</t>
  </si>
  <si>
    <t>469/04</t>
  </si>
  <si>
    <t>451/04</t>
  </si>
  <si>
    <t>Котлета из говядины</t>
  </si>
  <si>
    <t>331/18</t>
  </si>
  <si>
    <t>Бифштекс из говядины</t>
  </si>
  <si>
    <t>433/04</t>
  </si>
  <si>
    <t>Говядина тушеная</t>
  </si>
  <si>
    <t>318/18</t>
  </si>
  <si>
    <t>Говядина отварная</t>
  </si>
  <si>
    <t>330/18</t>
  </si>
  <si>
    <t>443/04</t>
  </si>
  <si>
    <t>Плов из филе куры</t>
  </si>
  <si>
    <t>436/04</t>
  </si>
  <si>
    <t>Жаркое из говядины</t>
  </si>
  <si>
    <t>Жаркое из филе куры</t>
  </si>
  <si>
    <t>334/18</t>
  </si>
  <si>
    <t>Запеканка картофельная из говядины</t>
  </si>
  <si>
    <t>263/18</t>
  </si>
  <si>
    <t>Макаронник из говядины</t>
  </si>
  <si>
    <t>369/04</t>
  </si>
  <si>
    <t>Печень тушеная в соусе</t>
  </si>
  <si>
    <t>Горбуша отварная</t>
  </si>
  <si>
    <t>397/04</t>
  </si>
  <si>
    <t>307/18</t>
  </si>
  <si>
    <t>КОТЛЕТЫ РЫБНЫЕ</t>
  </si>
  <si>
    <t>333/18</t>
  </si>
  <si>
    <t>ГОЛУБЦЫ ЛЕНИВЫЕ</t>
  </si>
  <si>
    <t>329/18</t>
  </si>
  <si>
    <t>БИГУС С ГОВЯДИНОЙ</t>
  </si>
  <si>
    <t>ТТК№2</t>
  </si>
  <si>
    <t>БЕДРО ОТВАРНОЕ</t>
  </si>
  <si>
    <t>366/18</t>
  </si>
  <si>
    <t>Курица отварная</t>
  </si>
  <si>
    <t>НАПИТКИ</t>
  </si>
  <si>
    <t>Чай с сахаром,лимоном</t>
  </si>
  <si>
    <t>Компот из кураги</t>
  </si>
  <si>
    <t>Напиток Витошка</t>
  </si>
  <si>
    <t>Кисель витошка</t>
  </si>
  <si>
    <t>ХЛЕБ</t>
  </si>
  <si>
    <t>хлеб ржаной,Дарницкий</t>
  </si>
  <si>
    <t>хлеб Селянский</t>
  </si>
  <si>
    <t>96/04</t>
  </si>
  <si>
    <t>Масло сливочное порциями</t>
  </si>
  <si>
    <t>97/04</t>
  </si>
  <si>
    <t>Сыр п/твердый порциями</t>
  </si>
  <si>
    <t>433/18</t>
  </si>
  <si>
    <t>сметана,15%</t>
  </si>
  <si>
    <t>сок фруктовый</t>
  </si>
  <si>
    <t>фрукты свежие</t>
  </si>
  <si>
    <t>340/04</t>
  </si>
  <si>
    <t>гор.нап.</t>
  </si>
  <si>
    <t>692/04</t>
  </si>
  <si>
    <t>686/04</t>
  </si>
  <si>
    <t>685/04</t>
  </si>
  <si>
    <t>638/04</t>
  </si>
  <si>
    <t>631/04</t>
  </si>
  <si>
    <t>705/04</t>
  </si>
  <si>
    <t>проом.</t>
  </si>
  <si>
    <t>630/94</t>
  </si>
  <si>
    <t>43/04</t>
  </si>
  <si>
    <t>гор.напиток</t>
  </si>
  <si>
    <t>457/18</t>
  </si>
  <si>
    <t>459/18</t>
  </si>
  <si>
    <t>460/18</t>
  </si>
  <si>
    <t>464/18</t>
  </si>
  <si>
    <t>494/18</t>
  </si>
  <si>
    <t>496/18</t>
  </si>
  <si>
    <t>699/04</t>
  </si>
  <si>
    <t>Напиток апельсиновый</t>
  </si>
  <si>
    <t>509/18</t>
  </si>
  <si>
    <t>505/18</t>
  </si>
  <si>
    <t>448/04</t>
  </si>
  <si>
    <t>520/04</t>
  </si>
  <si>
    <t>311/04</t>
  </si>
  <si>
    <t>388/04</t>
  </si>
  <si>
    <t>478/04</t>
  </si>
  <si>
    <t>школах 2004 г.</t>
  </si>
  <si>
    <t>4)Единый сборник технологических нормативов,рецептур блюд и кулинарных изделий</t>
  </si>
  <si>
    <t>4. Рекомендуется в меню включать молоко, кисломолочные продукты, йогурты.</t>
  </si>
  <si>
    <t>5. Для профилактики дефицита микронутриентов(йода,кальция,железа,фосфора и пр.)</t>
  </si>
  <si>
    <t>2018 г.</t>
  </si>
  <si>
    <r>
      <t>Примерное двухнедельное меню для детей и подростков 7-10 лет в оздоровительных учреждениях в летний период в городском округе Богданович</t>
    </r>
    <r>
      <rPr>
        <b/>
        <sz val="16"/>
        <color theme="1"/>
        <rFont val="Calibri"/>
        <family val="2"/>
        <charset val="204"/>
        <scheme val="minor"/>
      </rPr>
      <t xml:space="preserve"> 2022г.</t>
    </r>
  </si>
  <si>
    <t>Огурцы свежие порциями</t>
  </si>
  <si>
    <t>200/7</t>
  </si>
  <si>
    <t>Помидоры свежие порциями</t>
  </si>
  <si>
    <t xml:space="preserve"> Бедро  куры отварное</t>
  </si>
  <si>
    <t>Помидоры,огурцы свежие порциями</t>
  </si>
  <si>
    <t>Бифштек из говядины Любительский</t>
  </si>
  <si>
    <t>карт 250.мас5</t>
  </si>
  <si>
    <t>бедро 121,5</t>
  </si>
  <si>
    <t>карт214,5</t>
  </si>
  <si>
    <t>фрукт</t>
  </si>
  <si>
    <t>карт83,3лук12морк13,3 горох20раст5кура20</t>
  </si>
  <si>
    <t>карт214,5мас5мол23,7</t>
  </si>
  <si>
    <t>карт-33,3.мор13,3 лук12раст5кура20кап25.свек53,2том3,2см5</t>
  </si>
  <si>
    <t>карт387фарш79лук21раст9сух5</t>
  </si>
  <si>
    <t>кар125лук6морк13,3 огур27перл5раст5смет5</t>
  </si>
  <si>
    <t>карт150мол38лук12,мор6мука5хлеб14,5раст5</t>
  </si>
  <si>
    <t>карт50.мор13,3 лук12.кап63.том1.смет5.кур20раст5</t>
  </si>
  <si>
    <t>карт-30,3.мор13,3 лук12раст5кура20кап25.свек53,2том3,2см5сах3</t>
  </si>
  <si>
    <t>карт-125.мор13,3 лук12раст3кура20мак10</t>
  </si>
  <si>
    <t>с 21 по 27 Марта 2022 г.</t>
  </si>
  <si>
    <t>ТТК №1</t>
  </si>
  <si>
    <t>мас15</t>
  </si>
  <si>
    <t>ИСПРАВЛ.</t>
  </si>
  <si>
    <t>ДЕЙСТВ.</t>
  </si>
  <si>
    <t>Запеканка из творога со сгущ. молоком</t>
  </si>
  <si>
    <t>яйцо вареное</t>
  </si>
  <si>
    <t>каша молочная манная с маслом</t>
  </si>
  <si>
    <t>267/18</t>
  </si>
  <si>
    <t>Фрукты</t>
  </si>
  <si>
    <t>не исправлено</t>
  </si>
  <si>
    <t>запекан из творога с мол.сгущ.</t>
  </si>
  <si>
    <t>Хлеб пшеничный, витаминный</t>
  </si>
  <si>
    <t>Хлеб ржаной,Дарницкий</t>
  </si>
  <si>
    <t>Хлеб пшеничный/ржаной</t>
  </si>
  <si>
    <t>Хлеб пшеничный,витаминный</t>
  </si>
  <si>
    <t>итого за 5 дней</t>
  </si>
  <si>
    <t>Суп-пюре из картофеля</t>
  </si>
  <si>
    <t>норма в день</t>
  </si>
  <si>
    <t>% выполнения</t>
  </si>
  <si>
    <t>Фрукты свежие</t>
  </si>
  <si>
    <t>Помидоры свежие ,порциями</t>
  </si>
  <si>
    <t>№5/18</t>
  </si>
  <si>
    <t>Салат из свежих огурцов с капустой</t>
  </si>
  <si>
    <t>сыр 16</t>
  </si>
  <si>
    <t>Шницель  из говядины</t>
  </si>
  <si>
    <t>1.Сборник рецептур блюд и кулинарных изделий для предприятий общественного питания</t>
  </si>
  <si>
    <t>при общеобразовательных учреждениях 2004 г.Единый сборник технолог. нормативов 2018 г.</t>
  </si>
  <si>
    <t xml:space="preserve">2) СанПин 2.3/2,43590-20"Санитарно-эпидемиологические требования к организации </t>
  </si>
  <si>
    <t>ОБЩЕСТВЕННОГО ПИТАНИЯ НАСЕЛЕНИЯ"</t>
  </si>
  <si>
    <t>1. Овощи в натуральном виде свежего урожая,с 1 марта в отварном виде</t>
  </si>
  <si>
    <t>3. Витаминизация 3 блюда,60-70 мг. На одного ребенка.</t>
  </si>
  <si>
    <t>4. Для профилактики дефицита микронутриентов(йода,кальция,железа,фосфора и пр.)</t>
  </si>
  <si>
    <t xml:space="preserve">  </t>
  </si>
  <si>
    <t>Понедельник, 1 день</t>
  </si>
  <si>
    <t xml:space="preserve">Вторник,    2 день          </t>
  </si>
  <si>
    <t>Среда, 3 день</t>
  </si>
  <si>
    <t>Четверг,    4 день</t>
  </si>
  <si>
    <t xml:space="preserve">Понедельник      6 день      </t>
  </si>
  <si>
    <t>Вторник 7 день</t>
  </si>
  <si>
    <t xml:space="preserve">                                                                                               Среда 8 день</t>
  </si>
  <si>
    <t>Четверг 9 день</t>
  </si>
  <si>
    <t>Пятница 10 день</t>
  </si>
  <si>
    <t xml:space="preserve">Пятница,    5 день </t>
  </si>
  <si>
    <t xml:space="preserve"> Соболева Е Г  _________________</t>
  </si>
  <si>
    <r>
      <t xml:space="preserve">Примерное двухнедельное меню для детей и подростков 7-10 л в летний период </t>
    </r>
    <r>
      <rPr>
        <b/>
        <sz val="16"/>
        <color theme="1"/>
        <rFont val="Calibri"/>
        <family val="2"/>
        <charset val="204"/>
        <scheme val="minor"/>
      </rPr>
      <t xml:space="preserve"> 2026г.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</si>
</sst>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6"/>
      <color theme="1"/>
      <name val="Calibri"/>
      <family val="2"/>
      <charset val="204"/>
      <scheme val="minor"/>
    </font>
    <font>
      <sz val="12"/>
      <name val="Arial Cyr"/>
      <charset val="204"/>
    </font>
    <font>
      <sz val="14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5" fillId="0" borderId="1" xfId="0" applyFont="1" applyBorder="1"/>
    <xf numFmtId="0" fontId="0" fillId="0" borderId="1" xfId="0" applyFont="1" applyBorder="1" applyAlignment="1">
      <alignment wrapText="1"/>
    </xf>
    <xf numFmtId="0" fontId="4" fillId="0" borderId="1" xfId="0" applyFont="1" applyBorder="1"/>
    <xf numFmtId="0" fontId="8" fillId="0" borderId="0" xfId="0" applyFont="1" applyBorder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right"/>
    </xf>
    <xf numFmtId="0" fontId="0" fillId="2" borderId="1" xfId="0" applyFill="1" applyBorder="1"/>
    <xf numFmtId="0" fontId="5" fillId="2" borderId="1" xfId="0" applyFont="1" applyFill="1" applyBorder="1"/>
    <xf numFmtId="0" fontId="0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right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4" fillId="0" borderId="0" xfId="0" applyFont="1" applyBorder="1"/>
    <xf numFmtId="0" fontId="4" fillId="0" borderId="9" xfId="0" applyFont="1" applyBorder="1"/>
    <xf numFmtId="0" fontId="4" fillId="0" borderId="10" xfId="0" applyFont="1" applyBorder="1"/>
    <xf numFmtId="0" fontId="0" fillId="0" borderId="1" xfId="0" applyBorder="1" applyAlignment="1">
      <alignment horizontal="right"/>
    </xf>
    <xf numFmtId="0" fontId="0" fillId="0" borderId="13" xfId="0" applyFont="1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center" wrapText="1"/>
    </xf>
    <xf numFmtId="0" fontId="0" fillId="2" borderId="0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0" xfId="0" applyFill="1" applyBorder="1"/>
    <xf numFmtId="0" fontId="0" fillId="0" borderId="0" xfId="0" applyFont="1" applyBorder="1"/>
    <xf numFmtId="0" fontId="0" fillId="2" borderId="2" xfId="0" applyFont="1" applyFill="1" applyBorder="1" applyAlignment="1">
      <alignment horizontal="right"/>
    </xf>
    <xf numFmtId="0" fontId="0" fillId="0" borderId="2" xfId="0" applyFont="1" applyBorder="1"/>
    <xf numFmtId="0" fontId="0" fillId="2" borderId="2" xfId="0" applyFont="1" applyFill="1" applyBorder="1"/>
    <xf numFmtId="0" fontId="0" fillId="0" borderId="2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2" borderId="0" xfId="0" applyFont="1" applyFill="1" applyBorder="1" applyAlignment="1">
      <alignment horizontal="right"/>
    </xf>
    <xf numFmtId="0" fontId="0" fillId="2" borderId="0" xfId="0" applyFont="1" applyFill="1" applyBorder="1"/>
    <xf numFmtId="0" fontId="0" fillId="0" borderId="14" xfId="0" applyFont="1" applyBorder="1"/>
    <xf numFmtId="0" fontId="8" fillId="0" borderId="1" xfId="0" applyFont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9" xfId="0" applyFont="1" applyBorder="1" applyAlignment="1"/>
    <xf numFmtId="0" fontId="4" fillId="0" borderId="0" xfId="0" applyFont="1" applyBorder="1" applyAlignment="1"/>
    <xf numFmtId="0" fontId="4" fillId="0" borderId="10" xfId="0" applyFont="1" applyBorder="1" applyAlignment="1"/>
    <xf numFmtId="0" fontId="7" fillId="0" borderId="9" xfId="0" applyFont="1" applyFill="1" applyBorder="1" applyAlignment="1"/>
    <xf numFmtId="0" fontId="7" fillId="0" borderId="0" xfId="0" applyFont="1" applyFill="1" applyBorder="1" applyAlignment="1"/>
    <xf numFmtId="0" fontId="7" fillId="0" borderId="10" xfId="0" applyFont="1" applyFill="1" applyBorder="1" applyAlignment="1"/>
    <xf numFmtId="0" fontId="5" fillId="2" borderId="3" xfId="0" applyFont="1" applyFill="1" applyBorder="1" applyAlignment="1"/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3" xfId="0" applyFont="1" applyBorder="1"/>
    <xf numFmtId="0" fontId="0" fillId="0" borderId="3" xfId="0" applyFont="1" applyBorder="1"/>
    <xf numFmtId="0" fontId="0" fillId="0" borderId="4" xfId="0" applyFont="1" applyBorder="1"/>
    <xf numFmtId="0" fontId="5" fillId="2" borderId="3" xfId="0" applyFont="1" applyFill="1" applyBorder="1"/>
    <xf numFmtId="0" fontId="0" fillId="2" borderId="3" xfId="0" applyFont="1" applyFill="1" applyBorder="1" applyAlignment="1">
      <alignment horizontal="right"/>
    </xf>
    <xf numFmtId="0" fontId="0" fillId="2" borderId="4" xfId="0" applyFont="1" applyFill="1" applyBorder="1" applyAlignment="1">
      <alignment horizontal="right"/>
    </xf>
    <xf numFmtId="0" fontId="0" fillId="2" borderId="3" xfId="0" applyFont="1" applyFill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6" xfId="0" applyFont="1" applyBorder="1"/>
    <xf numFmtId="0" fontId="0" fillId="0" borderId="1" xfId="0" applyFont="1" applyFill="1" applyBorder="1" applyAlignment="1">
      <alignment horizontal="right"/>
    </xf>
    <xf numFmtId="0" fontId="0" fillId="3" borderId="1" xfId="0" applyFill="1" applyBorder="1"/>
    <xf numFmtId="0" fontId="0" fillId="3" borderId="1" xfId="0" applyFont="1" applyFill="1" applyBorder="1"/>
    <xf numFmtId="0" fontId="0" fillId="3" borderId="14" xfId="0" applyFont="1" applyFill="1" applyBorder="1"/>
    <xf numFmtId="0" fontId="8" fillId="3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3" borderId="2" xfId="0" applyFont="1" applyFill="1" applyBorder="1"/>
    <xf numFmtId="0" fontId="8" fillId="3" borderId="2" xfId="0" applyFont="1" applyFill="1" applyBorder="1"/>
    <xf numFmtId="0" fontId="0" fillId="0" borderId="2" xfId="0" applyBorder="1"/>
    <xf numFmtId="0" fontId="0" fillId="0" borderId="3" xfId="0" applyBorder="1"/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right"/>
    </xf>
    <xf numFmtId="0" fontId="0" fillId="2" borderId="0" xfId="0" applyFill="1"/>
    <xf numFmtId="0" fontId="0" fillId="2" borderId="13" xfId="0" applyFill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/>
    <xf numFmtId="0" fontId="0" fillId="0" borderId="13" xfId="0" applyFill="1" applyBorder="1"/>
    <xf numFmtId="0" fontId="5" fillId="3" borderId="1" xfId="0" applyFont="1" applyFill="1" applyBorder="1"/>
    <xf numFmtId="0" fontId="4" fillId="0" borderId="0" xfId="0" applyFont="1"/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2" fontId="10" fillId="0" borderId="14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0" fillId="0" borderId="7" xfId="0" applyBorder="1"/>
    <xf numFmtId="0" fontId="0" fillId="0" borderId="8" xfId="0" applyBorder="1"/>
    <xf numFmtId="0" fontId="10" fillId="0" borderId="1" xfId="0" applyFont="1" applyBorder="1"/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0" fillId="0" borderId="14" xfId="0" applyBorder="1"/>
    <xf numFmtId="0" fontId="11" fillId="0" borderId="3" xfId="0" applyFont="1" applyBorder="1"/>
    <xf numFmtId="0" fontId="10" fillId="3" borderId="12" xfId="0" applyFont="1" applyFill="1" applyBorder="1" applyAlignment="1">
      <alignment horizontal="center"/>
    </xf>
    <xf numFmtId="0" fontId="3" fillId="0" borderId="15" xfId="0" applyFont="1" applyBorder="1"/>
    <xf numFmtId="0" fontId="8" fillId="3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0" fillId="0" borderId="15" xfId="0" applyFont="1" applyBorder="1" applyAlignment="1">
      <alignment horizontal="center"/>
    </xf>
    <xf numFmtId="0" fontId="1" fillId="0" borderId="14" xfId="0" applyFont="1" applyBorder="1"/>
    <xf numFmtId="0" fontId="0" fillId="0" borderId="1" xfId="0" applyBorder="1" applyAlignment="1">
      <alignment horizontal="center"/>
    </xf>
    <xf numFmtId="0" fontId="7" fillId="0" borderId="1" xfId="0" applyFont="1" applyBorder="1"/>
    <xf numFmtId="0" fontId="7" fillId="2" borderId="1" xfId="0" applyFont="1" applyFill="1" applyBorder="1" applyAlignment="1">
      <alignment horizontal="left" wrapText="1"/>
    </xf>
    <xf numFmtId="0" fontId="10" fillId="3" borderId="4" xfId="0" applyFont="1" applyFill="1" applyBorder="1" applyAlignment="1">
      <alignment horizontal="left" indent="1"/>
    </xf>
    <xf numFmtId="0" fontId="11" fillId="0" borderId="1" xfId="0" applyFont="1" applyBorder="1"/>
    <xf numFmtId="0" fontId="10" fillId="2" borderId="1" xfId="0" applyFont="1" applyFill="1" applyBorder="1" applyAlignment="1">
      <alignment horizontal="center"/>
    </xf>
    <xf numFmtId="0" fontId="10" fillId="0" borderId="4" xfId="0" applyFont="1" applyBorder="1"/>
    <xf numFmtId="0" fontId="9" fillId="0" borderId="1" xfId="0" applyFont="1" applyBorder="1" applyAlignment="1">
      <alignment horizontal="center"/>
    </xf>
    <xf numFmtId="0" fontId="12" fillId="0" borderId="1" xfId="0" applyFont="1" applyBorder="1"/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3" borderId="1" xfId="0" applyFont="1" applyFill="1" applyBorder="1"/>
    <xf numFmtId="0" fontId="4" fillId="0" borderId="1" xfId="0" applyFont="1" applyBorder="1" applyAlignment="1">
      <alignment horizontal="right"/>
    </xf>
    <xf numFmtId="0" fontId="8" fillId="0" borderId="0" xfId="0" applyFont="1" applyBorder="1" applyAlignment="1"/>
    <xf numFmtId="0" fontId="8" fillId="0" borderId="0" xfId="0" applyFont="1" applyBorder="1" applyAlignme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" fontId="4" fillId="0" borderId="1" xfId="0" applyNumberFormat="1" applyFont="1" applyBorder="1"/>
    <xf numFmtId="0" fontId="7" fillId="2" borderId="1" xfId="0" applyNumberFormat="1" applyFont="1" applyFill="1" applyBorder="1" applyAlignment="1">
      <alignment horizontal="center"/>
    </xf>
    <xf numFmtId="0" fontId="0" fillId="0" borderId="0" xfId="0" applyFill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5" fillId="2" borderId="1" xfId="0" applyFont="1" applyFill="1" applyBorder="1" applyAlignment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1" xfId="0" applyFont="1" applyFill="1" applyBorder="1" applyAlignment="1">
      <alignment horizontal="right"/>
    </xf>
    <xf numFmtId="0" fontId="0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3" borderId="2" xfId="0" applyFont="1" applyFill="1" applyBorder="1" applyAlignment="1">
      <alignment horizontal="right"/>
    </xf>
    <xf numFmtId="0" fontId="0" fillId="3" borderId="1" xfId="0" applyFont="1" applyFill="1" applyBorder="1" applyAlignment="1">
      <alignment wrapText="1"/>
    </xf>
    <xf numFmtId="0" fontId="16" fillId="0" borderId="0" xfId="0" applyFont="1" applyBorder="1"/>
    <xf numFmtId="0" fontId="0" fillId="3" borderId="1" xfId="0" applyFill="1" applyBorder="1" applyAlignment="1">
      <alignment wrapText="1"/>
    </xf>
    <xf numFmtId="0" fontId="1" fillId="3" borderId="0" xfId="0" applyFont="1" applyFill="1" applyBorder="1"/>
    <xf numFmtId="0" fontId="8" fillId="3" borderId="0" xfId="0" applyFont="1" applyFill="1" applyBorder="1"/>
    <xf numFmtId="0" fontId="0" fillId="3" borderId="0" xfId="0" applyFill="1"/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8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14" xfId="0" applyFont="1" applyFill="1" applyBorder="1"/>
    <xf numFmtId="0" fontId="8" fillId="2" borderId="2" xfId="0" applyFont="1" applyFill="1" applyBorder="1"/>
    <xf numFmtId="0" fontId="0" fillId="2" borderId="14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7" fillId="0" borderId="15" xfId="0" applyFont="1" applyBorder="1"/>
    <xf numFmtId="1" fontId="0" fillId="3" borderId="14" xfId="0" applyNumberFormat="1" applyFont="1" applyFill="1" applyBorder="1"/>
    <xf numFmtId="0" fontId="4" fillId="3" borderId="1" xfId="0" applyFont="1" applyFill="1" applyBorder="1" applyAlignment="1">
      <alignment horizontal="right"/>
    </xf>
    <xf numFmtId="0" fontId="7" fillId="0" borderId="0" xfId="0" applyFont="1" applyBorder="1"/>
    <xf numFmtId="0" fontId="7" fillId="0" borderId="0" xfId="0" applyFont="1" applyBorder="1" applyAlignment="1"/>
    <xf numFmtId="0" fontId="3" fillId="0" borderId="0" xfId="0" applyFont="1" applyBorder="1"/>
    <xf numFmtId="0" fontId="5" fillId="2" borderId="2" xfId="0" applyFont="1" applyFill="1" applyBorder="1"/>
    <xf numFmtId="0" fontId="4" fillId="2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2" borderId="14" xfId="0" applyFont="1" applyFill="1" applyBorder="1"/>
    <xf numFmtId="0" fontId="4" fillId="2" borderId="14" xfId="0" applyFont="1" applyFill="1" applyBorder="1" applyAlignment="1">
      <alignment horizontal="center"/>
    </xf>
    <xf numFmtId="0" fontId="0" fillId="0" borderId="9" xfId="0" applyFill="1" applyBorder="1"/>
    <xf numFmtId="0" fontId="0" fillId="2" borderId="9" xfId="0" applyFill="1" applyBorder="1"/>
    <xf numFmtId="0" fontId="0" fillId="0" borderId="0" xfId="0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9" xfId="0" applyFont="1" applyBorder="1" applyAlignment="1"/>
    <xf numFmtId="0" fontId="4" fillId="0" borderId="0" xfId="0" applyFont="1" applyBorder="1" applyAlignment="1"/>
    <xf numFmtId="0" fontId="4" fillId="0" borderId="10" xfId="0" applyFont="1" applyBorder="1" applyAlignment="1"/>
    <xf numFmtId="0" fontId="7" fillId="0" borderId="9" xfId="0" applyFont="1" applyFill="1" applyBorder="1" applyAlignment="1"/>
    <xf numFmtId="0" fontId="7" fillId="0" borderId="0" xfId="0" applyFont="1" applyFill="1" applyBorder="1" applyAlignment="1"/>
    <xf numFmtId="0" fontId="7" fillId="0" borderId="10" xfId="0" applyFont="1" applyFill="1" applyBorder="1" applyAlignment="1"/>
    <xf numFmtId="0" fontId="0" fillId="0" borderId="0" xfId="0" applyBorder="1" applyAlignment="1">
      <alignment horizontal="center"/>
    </xf>
    <xf numFmtId="0" fontId="8" fillId="0" borderId="0" xfId="0" applyFont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8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3" borderId="0" xfId="0" applyFont="1" applyFill="1" applyBorder="1" applyAlignment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8" fillId="3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17" fillId="0" borderId="0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278"/>
  <sheetViews>
    <sheetView topLeftCell="A109" workbookViewId="0">
      <selection activeCell="B10" sqref="B10"/>
    </sheetView>
  </sheetViews>
  <sheetFormatPr defaultRowHeight="15" x14ac:dyDescent="0.25"/>
  <cols>
    <col min="1" max="1" width="8.5703125" customWidth="1"/>
    <col min="2" max="2" width="35.5703125" customWidth="1"/>
    <col min="3" max="3" width="12.42578125" customWidth="1"/>
    <col min="4" max="4" width="12.7109375" customWidth="1"/>
    <col min="6" max="6" width="10.140625" customWidth="1"/>
    <col min="7" max="7" width="11.5703125" customWidth="1"/>
  </cols>
  <sheetData>
    <row r="1" spans="1:91" x14ac:dyDescent="0.25">
      <c r="B1" s="252" t="s">
        <v>153</v>
      </c>
      <c r="C1" s="252"/>
      <c r="D1" s="252"/>
      <c r="E1" s="252"/>
      <c r="F1" s="252"/>
    </row>
    <row r="2" spans="1:91" x14ac:dyDescent="0.25">
      <c r="B2" s="252"/>
      <c r="C2" s="252"/>
      <c r="D2" s="252"/>
      <c r="E2" s="252"/>
      <c r="F2" s="252"/>
    </row>
    <row r="3" spans="1:91" x14ac:dyDescent="0.25">
      <c r="B3" s="252"/>
      <c r="C3" s="252"/>
      <c r="D3" s="252"/>
      <c r="E3" s="252"/>
      <c r="F3" s="252"/>
    </row>
    <row r="4" spans="1:91" x14ac:dyDescent="0.25">
      <c r="B4" s="253"/>
      <c r="C4" s="253"/>
      <c r="D4" s="253"/>
      <c r="E4" s="253"/>
      <c r="F4" s="253"/>
    </row>
    <row r="5" spans="1:91" ht="15.75" x14ac:dyDescent="0.25">
      <c r="A5" s="257" t="s">
        <v>7</v>
      </c>
      <c r="B5" s="257" t="s">
        <v>0</v>
      </c>
      <c r="C5" s="257" t="s">
        <v>1</v>
      </c>
      <c r="D5" s="257" t="s">
        <v>2</v>
      </c>
      <c r="E5" s="257" t="s">
        <v>3</v>
      </c>
      <c r="F5" s="257"/>
      <c r="G5" s="25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</row>
    <row r="6" spans="1:91" s="1" customFormat="1" ht="32.25" customHeight="1" x14ac:dyDescent="0.25">
      <c r="A6" s="258"/>
      <c r="B6" s="258"/>
      <c r="C6" s="258"/>
      <c r="D6" s="258"/>
      <c r="E6" s="13" t="s">
        <v>6</v>
      </c>
      <c r="F6" s="13" t="s">
        <v>4</v>
      </c>
      <c r="G6" s="14" t="s">
        <v>5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</row>
    <row r="7" spans="1:91" x14ac:dyDescent="0.25">
      <c r="A7" s="242" t="s">
        <v>8</v>
      </c>
      <c r="B7" s="243"/>
      <c r="C7" s="243"/>
      <c r="D7" s="243"/>
      <c r="E7" s="243"/>
      <c r="F7" s="243"/>
      <c r="G7" s="244"/>
    </row>
    <row r="8" spans="1:91" x14ac:dyDescent="0.25">
      <c r="A8" s="242" t="s">
        <v>9</v>
      </c>
      <c r="B8" s="243"/>
      <c r="C8" s="243"/>
      <c r="D8" s="243"/>
      <c r="E8" s="243"/>
      <c r="F8" s="243"/>
      <c r="G8" s="244"/>
    </row>
    <row r="9" spans="1:91" x14ac:dyDescent="0.25">
      <c r="A9" s="16"/>
      <c r="B9" s="18" t="s">
        <v>10</v>
      </c>
      <c r="C9" s="16"/>
      <c r="D9" s="16"/>
      <c r="E9" s="16"/>
      <c r="F9" s="16"/>
      <c r="G9" s="16"/>
    </row>
    <row r="10" spans="1:91" x14ac:dyDescent="0.25">
      <c r="A10" s="22">
        <v>340</v>
      </c>
      <c r="B10" s="16" t="s">
        <v>12</v>
      </c>
      <c r="C10" s="40" t="s">
        <v>120</v>
      </c>
      <c r="D10" s="16">
        <v>253</v>
      </c>
      <c r="E10" s="16">
        <v>12.7</v>
      </c>
      <c r="F10" s="16">
        <v>19.84</v>
      </c>
      <c r="G10" s="16">
        <v>5.73</v>
      </c>
    </row>
    <row r="11" spans="1:91" x14ac:dyDescent="0.25">
      <c r="A11" s="22">
        <v>692</v>
      </c>
      <c r="B11" s="23" t="s">
        <v>13</v>
      </c>
      <c r="C11" s="24">
        <v>200</v>
      </c>
      <c r="D11" s="24">
        <v>109</v>
      </c>
      <c r="E11" s="23">
        <v>1.5</v>
      </c>
      <c r="F11" s="23">
        <v>1.5</v>
      </c>
      <c r="G11" s="23">
        <v>20.399999999999999</v>
      </c>
    </row>
    <row r="12" spans="1:91" x14ac:dyDescent="0.25">
      <c r="A12" s="22" t="s">
        <v>20</v>
      </c>
      <c r="B12" s="23" t="s">
        <v>46</v>
      </c>
      <c r="C12" s="24" t="s">
        <v>22</v>
      </c>
      <c r="D12" s="28">
        <v>108</v>
      </c>
      <c r="E12" s="23">
        <v>3.6</v>
      </c>
      <c r="F12" s="23">
        <v>0.48</v>
      </c>
      <c r="G12" s="23">
        <v>21.6</v>
      </c>
    </row>
    <row r="13" spans="1:91" x14ac:dyDescent="0.25">
      <c r="A13" s="22" t="s">
        <v>20</v>
      </c>
      <c r="B13" s="16" t="s">
        <v>18</v>
      </c>
      <c r="C13" s="16">
        <v>100</v>
      </c>
      <c r="D13" s="16">
        <v>85</v>
      </c>
      <c r="E13" s="16">
        <v>5</v>
      </c>
      <c r="F13" s="16">
        <v>3.2</v>
      </c>
      <c r="G13" s="16">
        <v>8.48</v>
      </c>
    </row>
    <row r="14" spans="1:91" x14ac:dyDescent="0.25">
      <c r="A14" s="22"/>
      <c r="B14" s="16" t="s">
        <v>15</v>
      </c>
      <c r="C14" s="16">
        <v>15</v>
      </c>
      <c r="D14" s="16">
        <v>56</v>
      </c>
      <c r="E14" s="16">
        <v>4.16</v>
      </c>
      <c r="F14" s="16">
        <v>4.29</v>
      </c>
      <c r="G14" s="16">
        <v>0</v>
      </c>
    </row>
    <row r="15" spans="1:91" x14ac:dyDescent="0.25">
      <c r="A15" s="22"/>
      <c r="B15" s="16" t="s">
        <v>16</v>
      </c>
      <c r="C15" s="16"/>
      <c r="D15" s="16">
        <f>SUM(D10:D14)</f>
        <v>611</v>
      </c>
      <c r="E15" s="16">
        <f>SUM(E10:E14)</f>
        <v>26.96</v>
      </c>
      <c r="F15" s="16">
        <f t="shared" ref="F15:G15" si="0">SUM(F10:F14)</f>
        <v>29.31</v>
      </c>
      <c r="G15" s="16">
        <f t="shared" si="0"/>
        <v>56.210000000000008</v>
      </c>
    </row>
    <row r="16" spans="1:91" x14ac:dyDescent="0.25">
      <c r="A16" s="23"/>
      <c r="B16" s="18" t="s">
        <v>17</v>
      </c>
      <c r="C16" s="16"/>
      <c r="D16" s="16"/>
      <c r="E16" s="16"/>
      <c r="F16" s="16"/>
      <c r="G16" s="16"/>
    </row>
    <row r="17" spans="1:7" x14ac:dyDescent="0.25">
      <c r="A17" s="23"/>
      <c r="B17" s="16" t="s">
        <v>24</v>
      </c>
      <c r="C17" s="16">
        <v>80</v>
      </c>
      <c r="D17" s="16">
        <v>10</v>
      </c>
      <c r="E17" s="16"/>
      <c r="F17" s="16"/>
      <c r="G17" s="16">
        <v>2.56</v>
      </c>
    </row>
    <row r="18" spans="1:7" ht="30" x14ac:dyDescent="0.25">
      <c r="A18" s="22">
        <v>140</v>
      </c>
      <c r="B18" s="43" t="s">
        <v>114</v>
      </c>
      <c r="C18" s="40" t="s">
        <v>32</v>
      </c>
      <c r="D18" s="16">
        <v>118</v>
      </c>
      <c r="E18" s="16">
        <v>2.9</v>
      </c>
      <c r="F18" s="16">
        <v>2.5</v>
      </c>
      <c r="G18" s="16">
        <v>21</v>
      </c>
    </row>
    <row r="19" spans="1:7" x14ac:dyDescent="0.25">
      <c r="A19" s="22">
        <v>469</v>
      </c>
      <c r="B19" s="16" t="s">
        <v>26</v>
      </c>
      <c r="C19" s="40" t="s">
        <v>129</v>
      </c>
      <c r="D19" s="16">
        <v>309</v>
      </c>
      <c r="E19" s="16">
        <v>11.93</v>
      </c>
      <c r="F19" s="16">
        <v>22.34</v>
      </c>
      <c r="G19" s="16">
        <v>14.32</v>
      </c>
    </row>
    <row r="20" spans="1:7" x14ac:dyDescent="0.25">
      <c r="A20" s="22">
        <v>511</v>
      </c>
      <c r="B20" s="25" t="s">
        <v>97</v>
      </c>
      <c r="C20" s="16">
        <v>150</v>
      </c>
      <c r="D20" s="16">
        <v>205</v>
      </c>
      <c r="E20" s="16">
        <v>3.3</v>
      </c>
      <c r="F20" s="16">
        <v>7.69</v>
      </c>
      <c r="G20" s="16">
        <v>31.86</v>
      </c>
    </row>
    <row r="21" spans="1:7" x14ac:dyDescent="0.25">
      <c r="A21" s="22">
        <v>638</v>
      </c>
      <c r="B21" s="16" t="s">
        <v>28</v>
      </c>
      <c r="C21" s="16">
        <v>200</v>
      </c>
      <c r="D21" s="16">
        <v>137</v>
      </c>
      <c r="E21" s="16">
        <v>1.04</v>
      </c>
      <c r="F21" s="16"/>
      <c r="G21" s="16">
        <v>31.61</v>
      </c>
    </row>
    <row r="22" spans="1:7" x14ac:dyDescent="0.25">
      <c r="A22" s="15"/>
      <c r="B22" s="1" t="s">
        <v>122</v>
      </c>
      <c r="C22" s="17">
        <v>30</v>
      </c>
      <c r="D22" s="40">
        <v>68</v>
      </c>
      <c r="E22" s="16">
        <v>2.2799999999999998</v>
      </c>
      <c r="F22" s="16">
        <v>0.24</v>
      </c>
      <c r="G22" s="16">
        <v>14.56</v>
      </c>
    </row>
    <row r="23" spans="1:7" x14ac:dyDescent="0.25">
      <c r="A23" s="16"/>
      <c r="B23" s="16" t="s">
        <v>29</v>
      </c>
      <c r="C23" s="16">
        <v>150</v>
      </c>
      <c r="D23" s="16">
        <v>57</v>
      </c>
      <c r="E23" s="16">
        <v>1.35</v>
      </c>
      <c r="F23" s="16"/>
      <c r="G23" s="16">
        <v>12.6</v>
      </c>
    </row>
    <row r="24" spans="1:7" x14ac:dyDescent="0.25">
      <c r="A24" s="16"/>
      <c r="B24" s="16" t="s">
        <v>16</v>
      </c>
      <c r="C24" s="16"/>
      <c r="D24" s="16">
        <f>SUM(D17:D23)</f>
        <v>904</v>
      </c>
      <c r="E24" s="16">
        <f>SUM(E17:E23)</f>
        <v>22.8</v>
      </c>
      <c r="F24" s="16">
        <f>SUM(F17:F23)</f>
        <v>32.770000000000003</v>
      </c>
      <c r="G24" s="16">
        <f>SUM(G18:G23)</f>
        <v>125.95</v>
      </c>
    </row>
    <row r="25" spans="1:7" x14ac:dyDescent="0.25">
      <c r="A25" s="16"/>
      <c r="B25" s="18" t="s">
        <v>31</v>
      </c>
      <c r="C25" s="16"/>
      <c r="D25" s="16">
        <f>D15+D24</f>
        <v>1515</v>
      </c>
      <c r="E25" s="16">
        <f>E15+E24</f>
        <v>49.760000000000005</v>
      </c>
      <c r="F25" s="16">
        <f>F15+F24</f>
        <v>62.08</v>
      </c>
      <c r="G25" s="16">
        <f>G15+G24</f>
        <v>182.16000000000003</v>
      </c>
    </row>
    <row r="26" spans="1:7" x14ac:dyDescent="0.25">
      <c r="A26" s="254" t="s">
        <v>34</v>
      </c>
      <c r="B26" s="255"/>
      <c r="C26" s="255"/>
      <c r="D26" s="255"/>
      <c r="E26" s="255"/>
      <c r="F26" s="255"/>
      <c r="G26" s="256"/>
    </row>
    <row r="27" spans="1:7" x14ac:dyDescent="0.25">
      <c r="A27" s="16"/>
      <c r="B27" s="245" t="s">
        <v>10</v>
      </c>
      <c r="C27" s="246"/>
      <c r="D27" s="246"/>
      <c r="E27" s="246"/>
      <c r="F27" s="246"/>
      <c r="G27" s="247"/>
    </row>
    <row r="28" spans="1:7" x14ac:dyDescent="0.25">
      <c r="A28" s="22"/>
      <c r="B28" s="1" t="s">
        <v>79</v>
      </c>
      <c r="C28" s="16">
        <v>20</v>
      </c>
      <c r="D28" s="16">
        <v>132</v>
      </c>
      <c r="E28" s="16">
        <v>7.3999999999999996E-2</v>
      </c>
      <c r="F28" s="16">
        <v>11.17</v>
      </c>
      <c r="G28" s="16">
        <v>0.26</v>
      </c>
    </row>
    <row r="29" spans="1:7" ht="30" x14ac:dyDescent="0.25">
      <c r="A29" s="22">
        <v>363</v>
      </c>
      <c r="B29" s="45" t="s">
        <v>121</v>
      </c>
      <c r="C29" s="17" t="s">
        <v>39</v>
      </c>
      <c r="D29" s="16">
        <v>248</v>
      </c>
      <c r="E29" s="16">
        <v>10.3</v>
      </c>
      <c r="F29" s="16">
        <v>11.7</v>
      </c>
      <c r="G29" s="16">
        <v>25.6</v>
      </c>
    </row>
    <row r="30" spans="1:7" x14ac:dyDescent="0.25">
      <c r="A30" s="22">
        <v>686</v>
      </c>
      <c r="B30" s="16" t="s">
        <v>37</v>
      </c>
      <c r="C30" s="17" t="s">
        <v>40</v>
      </c>
      <c r="D30" s="16">
        <v>60</v>
      </c>
      <c r="E30" s="16">
        <v>0.3</v>
      </c>
      <c r="F30" s="16"/>
      <c r="G30" s="16">
        <v>15.2</v>
      </c>
    </row>
    <row r="31" spans="1:7" x14ac:dyDescent="0.25">
      <c r="A31" s="22"/>
      <c r="B31" s="23" t="s">
        <v>46</v>
      </c>
      <c r="C31" s="24" t="s">
        <v>22</v>
      </c>
      <c r="D31" s="28">
        <v>108</v>
      </c>
      <c r="E31" s="23">
        <v>3.6</v>
      </c>
      <c r="F31" s="23">
        <v>0.48</v>
      </c>
      <c r="G31" s="23">
        <v>21.6</v>
      </c>
    </row>
    <row r="32" spans="1:7" x14ac:dyDescent="0.25">
      <c r="A32" s="22"/>
      <c r="B32" s="20" t="s">
        <v>16</v>
      </c>
      <c r="C32" s="16"/>
      <c r="D32" s="16">
        <f>SUM(D28:D31)</f>
        <v>548</v>
      </c>
      <c r="E32" s="16">
        <f>SUM(E28:E31)</f>
        <v>14.274000000000001</v>
      </c>
      <c r="F32" s="16">
        <f>SUM(F28:F31)</f>
        <v>23.349999999999998</v>
      </c>
      <c r="G32" s="16">
        <f>SUM(G28:G31)</f>
        <v>62.660000000000004</v>
      </c>
    </row>
    <row r="33" spans="1:15" x14ac:dyDescent="0.25">
      <c r="A33" s="23"/>
      <c r="B33" s="18" t="s">
        <v>17</v>
      </c>
      <c r="C33" s="16"/>
      <c r="D33" s="16"/>
      <c r="E33" s="16"/>
      <c r="F33" s="16"/>
      <c r="G33" s="16"/>
    </row>
    <row r="34" spans="1:15" x14ac:dyDescent="0.25">
      <c r="A34" s="23"/>
      <c r="B34" s="16" t="s">
        <v>41</v>
      </c>
      <c r="C34" s="16">
        <v>80</v>
      </c>
      <c r="D34" s="16">
        <v>13</v>
      </c>
      <c r="E34" s="16">
        <v>0.64</v>
      </c>
      <c r="F34" s="16"/>
      <c r="G34" s="16">
        <v>2.56</v>
      </c>
    </row>
    <row r="35" spans="1:15" ht="30" x14ac:dyDescent="0.25">
      <c r="A35" s="22">
        <v>110</v>
      </c>
      <c r="B35" s="27" t="s">
        <v>42</v>
      </c>
      <c r="C35" s="17" t="s">
        <v>52</v>
      </c>
      <c r="D35" s="16">
        <v>155</v>
      </c>
      <c r="E35" s="16">
        <v>5.41</v>
      </c>
      <c r="F35" s="16">
        <v>8.82</v>
      </c>
      <c r="G35" s="16">
        <v>14.71</v>
      </c>
    </row>
    <row r="36" spans="1:15" x14ac:dyDescent="0.25">
      <c r="A36" s="22">
        <v>371</v>
      </c>
      <c r="B36" s="1" t="s">
        <v>102</v>
      </c>
      <c r="C36" s="16">
        <v>100</v>
      </c>
      <c r="D36" s="16">
        <v>179</v>
      </c>
      <c r="E36" s="16">
        <v>25.68</v>
      </c>
      <c r="F36" s="16">
        <v>8.1199999999999992</v>
      </c>
      <c r="G36" s="49">
        <v>0.42</v>
      </c>
      <c r="H36" s="2"/>
      <c r="I36" s="44"/>
      <c r="J36" s="47"/>
      <c r="K36" s="47"/>
      <c r="L36" s="47"/>
      <c r="M36" s="47"/>
      <c r="N36" s="47"/>
      <c r="O36" s="47"/>
    </row>
    <row r="37" spans="1:15" x14ac:dyDescent="0.25">
      <c r="A37" s="22">
        <v>518</v>
      </c>
      <c r="B37" s="16" t="s">
        <v>43</v>
      </c>
      <c r="C37" s="16">
        <v>150</v>
      </c>
      <c r="D37" s="16">
        <v>159</v>
      </c>
      <c r="E37" s="16">
        <v>3.03</v>
      </c>
      <c r="F37" s="16">
        <v>4.93</v>
      </c>
      <c r="G37" s="16">
        <v>27.19</v>
      </c>
    </row>
    <row r="38" spans="1:15" x14ac:dyDescent="0.25">
      <c r="A38" s="15" t="s">
        <v>69</v>
      </c>
      <c r="B38" s="16" t="s">
        <v>68</v>
      </c>
      <c r="C38" s="17">
        <v>200</v>
      </c>
      <c r="D38" s="17">
        <v>64</v>
      </c>
      <c r="E38" s="17"/>
      <c r="F38" s="17"/>
      <c r="G38" s="17">
        <v>16.7</v>
      </c>
    </row>
    <row r="39" spans="1:15" x14ac:dyDescent="0.25">
      <c r="A39" s="22"/>
      <c r="B39" s="1" t="s">
        <v>122</v>
      </c>
      <c r="C39" s="17">
        <v>30</v>
      </c>
      <c r="D39" s="40">
        <v>68</v>
      </c>
      <c r="E39" s="16">
        <v>2.2799999999999998</v>
      </c>
      <c r="F39" s="16">
        <v>0.24</v>
      </c>
      <c r="G39" s="16">
        <v>14.56</v>
      </c>
    </row>
    <row r="40" spans="1:15" x14ac:dyDescent="0.25">
      <c r="A40" s="15"/>
      <c r="B40" s="16" t="s">
        <v>47</v>
      </c>
      <c r="C40" s="16">
        <v>100</v>
      </c>
      <c r="D40" s="16">
        <v>91</v>
      </c>
      <c r="E40" s="16">
        <v>1.5</v>
      </c>
      <c r="F40" s="16"/>
      <c r="G40" s="16">
        <v>22.4</v>
      </c>
    </row>
    <row r="41" spans="1:15" x14ac:dyDescent="0.25">
      <c r="A41" s="15" t="s">
        <v>20</v>
      </c>
      <c r="B41" s="16" t="s">
        <v>30</v>
      </c>
      <c r="C41" s="16">
        <v>200</v>
      </c>
      <c r="D41" s="16">
        <v>94</v>
      </c>
      <c r="E41" s="16">
        <v>1</v>
      </c>
      <c r="F41" s="16"/>
      <c r="G41" s="16">
        <v>21.2</v>
      </c>
    </row>
    <row r="42" spans="1:15" x14ac:dyDescent="0.25">
      <c r="A42" s="15"/>
      <c r="B42" s="16" t="s">
        <v>16</v>
      </c>
      <c r="C42" s="16"/>
      <c r="D42" s="16">
        <f>SUM(D34:D41)</f>
        <v>823</v>
      </c>
      <c r="E42" s="16">
        <f>SUM(E34:E41)</f>
        <v>39.54</v>
      </c>
      <c r="F42" s="16">
        <f>SUM(F34:F41)</f>
        <v>22.109999999999996</v>
      </c>
      <c r="G42" s="16">
        <f>SUM(G34:G41)</f>
        <v>119.74</v>
      </c>
    </row>
    <row r="43" spans="1:15" x14ac:dyDescent="0.25">
      <c r="A43" s="16"/>
      <c r="B43" s="18" t="s">
        <v>31</v>
      </c>
      <c r="C43" s="16"/>
      <c r="D43" s="16">
        <f>D32+D42</f>
        <v>1371</v>
      </c>
      <c r="E43" s="16">
        <f t="shared" ref="E43:G43" si="1">E32+E42</f>
        <v>53.814</v>
      </c>
      <c r="F43" s="16">
        <f t="shared" si="1"/>
        <v>45.459999999999994</v>
      </c>
      <c r="G43" s="16">
        <f t="shared" si="1"/>
        <v>182.4</v>
      </c>
    </row>
    <row r="44" spans="1:15" x14ac:dyDescent="0.25">
      <c r="A44" s="254" t="s">
        <v>53</v>
      </c>
      <c r="B44" s="255"/>
      <c r="C44" s="255"/>
      <c r="D44" s="255"/>
      <c r="E44" s="255"/>
      <c r="F44" s="255"/>
      <c r="G44" s="256"/>
    </row>
    <row r="45" spans="1:15" x14ac:dyDescent="0.25">
      <c r="A45" s="23"/>
      <c r="B45" s="245" t="s">
        <v>10</v>
      </c>
      <c r="C45" s="246"/>
      <c r="D45" s="246"/>
      <c r="E45" s="246"/>
      <c r="F45" s="246"/>
      <c r="G45" s="247"/>
    </row>
    <row r="46" spans="1:15" x14ac:dyDescent="0.25">
      <c r="A46" s="22">
        <v>451</v>
      </c>
      <c r="B46" s="1" t="s">
        <v>115</v>
      </c>
      <c r="C46" s="40">
        <v>50</v>
      </c>
      <c r="D46" s="16">
        <v>149</v>
      </c>
      <c r="E46" s="16">
        <v>8.16</v>
      </c>
      <c r="F46" s="16">
        <v>9.11</v>
      </c>
      <c r="G46" s="16">
        <v>8.7899999999999991</v>
      </c>
    </row>
    <row r="47" spans="1:15" x14ac:dyDescent="0.25">
      <c r="A47" s="22" t="s">
        <v>55</v>
      </c>
      <c r="B47" s="16" t="s">
        <v>56</v>
      </c>
      <c r="C47" s="16">
        <v>150</v>
      </c>
      <c r="D47" s="16">
        <v>155</v>
      </c>
      <c r="E47" s="16">
        <v>4.37</v>
      </c>
      <c r="F47" s="16">
        <v>4</v>
      </c>
      <c r="G47" s="16">
        <v>25.9</v>
      </c>
    </row>
    <row r="48" spans="1:15" x14ac:dyDescent="0.25">
      <c r="A48" s="22">
        <v>630</v>
      </c>
      <c r="B48" s="16" t="s">
        <v>58</v>
      </c>
      <c r="C48" s="16">
        <v>200</v>
      </c>
      <c r="D48" s="16">
        <v>87</v>
      </c>
      <c r="E48" s="16">
        <v>1.6</v>
      </c>
      <c r="F48" s="16">
        <v>1.6</v>
      </c>
      <c r="G48" s="16">
        <v>17.3</v>
      </c>
    </row>
    <row r="49" spans="1:7" x14ac:dyDescent="0.25">
      <c r="A49" s="22"/>
      <c r="B49" s="23" t="s">
        <v>46</v>
      </c>
      <c r="C49" s="24" t="s">
        <v>22</v>
      </c>
      <c r="D49" s="28">
        <v>108</v>
      </c>
      <c r="E49" s="23">
        <v>3.6</v>
      </c>
      <c r="F49" s="23">
        <v>0.48</v>
      </c>
      <c r="G49" s="23">
        <v>21.6</v>
      </c>
    </row>
    <row r="50" spans="1:7" x14ac:dyDescent="0.25">
      <c r="A50" s="23"/>
      <c r="B50" s="16" t="s">
        <v>38</v>
      </c>
      <c r="C50" s="16">
        <v>150</v>
      </c>
      <c r="D50" s="16">
        <v>69</v>
      </c>
      <c r="E50" s="16">
        <v>0.6</v>
      </c>
      <c r="F50" s="16"/>
      <c r="G50" s="16">
        <v>16.95</v>
      </c>
    </row>
    <row r="51" spans="1:7" x14ac:dyDescent="0.25">
      <c r="A51" s="23"/>
      <c r="B51" s="16" t="s">
        <v>16</v>
      </c>
      <c r="C51" s="16"/>
      <c r="D51" s="16">
        <f>SUM(D46:D50)</f>
        <v>568</v>
      </c>
      <c r="E51" s="16">
        <f>SUM(E46:E50)</f>
        <v>18.330000000000002</v>
      </c>
      <c r="F51" s="16">
        <f>SUM(F46:F50)</f>
        <v>15.19</v>
      </c>
      <c r="G51" s="16">
        <f>SUM(G46:G50)</f>
        <v>90.54</v>
      </c>
    </row>
    <row r="52" spans="1:7" x14ac:dyDescent="0.25">
      <c r="A52" s="23"/>
      <c r="B52" s="18" t="s">
        <v>17</v>
      </c>
      <c r="C52" s="16"/>
      <c r="D52" s="16"/>
      <c r="E52" s="16"/>
      <c r="F52" s="16"/>
      <c r="G52" s="16"/>
    </row>
    <row r="53" spans="1:7" x14ac:dyDescent="0.25">
      <c r="A53" s="23"/>
      <c r="B53" s="1" t="s">
        <v>116</v>
      </c>
      <c r="C53" s="17" t="s">
        <v>60</v>
      </c>
      <c r="D53" s="16">
        <v>14</v>
      </c>
      <c r="E53" s="16">
        <v>0.4</v>
      </c>
      <c r="F53" s="16"/>
      <c r="G53" s="16">
        <v>3.2</v>
      </c>
    </row>
    <row r="54" spans="1:7" ht="30" x14ac:dyDescent="0.25">
      <c r="A54" s="22">
        <v>124</v>
      </c>
      <c r="B54" s="42" t="s">
        <v>105</v>
      </c>
      <c r="C54" s="17" t="s">
        <v>52</v>
      </c>
      <c r="D54" s="16">
        <v>137</v>
      </c>
      <c r="E54" s="16">
        <v>5.16</v>
      </c>
      <c r="F54" s="16">
        <v>8.75</v>
      </c>
      <c r="G54" s="16">
        <v>10.88</v>
      </c>
    </row>
    <row r="55" spans="1:7" x14ac:dyDescent="0.25">
      <c r="A55" s="22">
        <v>448</v>
      </c>
      <c r="B55" s="1" t="s">
        <v>108</v>
      </c>
      <c r="C55" s="17">
        <v>75</v>
      </c>
      <c r="D55" s="16">
        <v>335</v>
      </c>
      <c r="E55" s="16">
        <v>17.52</v>
      </c>
      <c r="F55" s="16">
        <v>26.67</v>
      </c>
      <c r="G55" s="16">
        <v>4.87</v>
      </c>
    </row>
    <row r="56" spans="1:7" x14ac:dyDescent="0.25">
      <c r="A56" s="22">
        <v>520</v>
      </c>
      <c r="B56" s="1" t="s">
        <v>104</v>
      </c>
      <c r="C56" s="17">
        <v>150</v>
      </c>
      <c r="D56" s="16">
        <v>140</v>
      </c>
      <c r="E56" s="16">
        <v>3.04</v>
      </c>
      <c r="F56" s="16">
        <v>4.96</v>
      </c>
      <c r="G56" s="16">
        <v>20.7</v>
      </c>
    </row>
    <row r="57" spans="1:7" x14ac:dyDescent="0.25">
      <c r="A57" s="22">
        <v>638</v>
      </c>
      <c r="B57" s="1" t="s">
        <v>123</v>
      </c>
      <c r="C57" s="17">
        <v>200</v>
      </c>
      <c r="D57" s="17">
        <v>129</v>
      </c>
      <c r="E57" s="17">
        <v>0.6</v>
      </c>
      <c r="F57" s="17">
        <v>0</v>
      </c>
      <c r="G57" s="16">
        <v>31.6</v>
      </c>
    </row>
    <row r="58" spans="1:7" x14ac:dyDescent="0.25">
      <c r="A58" s="15"/>
      <c r="B58" s="1" t="s">
        <v>122</v>
      </c>
      <c r="C58" s="17">
        <v>30</v>
      </c>
      <c r="D58" s="40">
        <v>68</v>
      </c>
      <c r="E58" s="16">
        <v>2.2799999999999998</v>
      </c>
      <c r="F58" s="16">
        <v>0.24</v>
      </c>
      <c r="G58" s="16">
        <v>14.56</v>
      </c>
    </row>
    <row r="59" spans="1:7" x14ac:dyDescent="0.25">
      <c r="A59" s="15"/>
      <c r="B59" s="16"/>
      <c r="C59" s="17"/>
      <c r="D59" s="16"/>
      <c r="E59" s="16"/>
      <c r="F59" s="16"/>
      <c r="G59" s="16"/>
    </row>
    <row r="60" spans="1:7" x14ac:dyDescent="0.25">
      <c r="A60" s="15"/>
      <c r="B60" s="16" t="s">
        <v>16</v>
      </c>
      <c r="C60" s="16"/>
      <c r="D60" s="16">
        <f>SUM(D53:D59)</f>
        <v>823</v>
      </c>
      <c r="E60" s="16">
        <f>SUM(E53:E59)</f>
        <v>29</v>
      </c>
      <c r="F60" s="16">
        <f>SUM(F53:F59)</f>
        <v>40.620000000000005</v>
      </c>
      <c r="G60" s="16">
        <f>SUM(G53:G59)</f>
        <v>85.81</v>
      </c>
    </row>
    <row r="61" spans="1:7" x14ac:dyDescent="0.25">
      <c r="A61" s="16"/>
      <c r="B61" s="18" t="s">
        <v>31</v>
      </c>
      <c r="C61" s="16"/>
      <c r="D61" s="16">
        <f>D60+D51</f>
        <v>1391</v>
      </c>
      <c r="E61" s="16">
        <f>E60+E51</f>
        <v>47.33</v>
      </c>
      <c r="F61" s="16">
        <f>F60+F51</f>
        <v>55.81</v>
      </c>
      <c r="G61" s="16">
        <f>G60+G51</f>
        <v>176.35000000000002</v>
      </c>
    </row>
    <row r="62" spans="1:7" x14ac:dyDescent="0.25">
      <c r="A62" s="242" t="s">
        <v>61</v>
      </c>
      <c r="B62" s="243"/>
      <c r="C62" s="243"/>
      <c r="D62" s="243"/>
      <c r="E62" s="243"/>
      <c r="F62" s="243"/>
      <c r="G62" s="244"/>
    </row>
    <row r="63" spans="1:7" x14ac:dyDescent="0.25">
      <c r="A63" s="16"/>
      <c r="B63" s="245" t="s">
        <v>10</v>
      </c>
      <c r="C63" s="246"/>
      <c r="D63" s="246"/>
      <c r="E63" s="246"/>
      <c r="F63" s="246"/>
      <c r="G63" s="247"/>
    </row>
    <row r="64" spans="1:7" x14ac:dyDescent="0.25">
      <c r="A64" s="22"/>
      <c r="B64" s="23" t="s">
        <v>15</v>
      </c>
      <c r="C64" s="24">
        <v>15</v>
      </c>
      <c r="D64" s="24">
        <v>56</v>
      </c>
      <c r="E64" s="23">
        <v>4.16</v>
      </c>
      <c r="F64" s="23">
        <v>4.29</v>
      </c>
      <c r="G64" s="23">
        <v>0</v>
      </c>
    </row>
    <row r="65" spans="1:7" x14ac:dyDescent="0.25">
      <c r="A65" s="22">
        <v>311</v>
      </c>
      <c r="B65" s="25" t="s">
        <v>117</v>
      </c>
      <c r="C65" s="24" t="s">
        <v>62</v>
      </c>
      <c r="D65" s="24">
        <v>292</v>
      </c>
      <c r="E65" s="23">
        <v>7.7</v>
      </c>
      <c r="F65" s="23">
        <v>9.8000000000000007</v>
      </c>
      <c r="G65" s="23">
        <v>38.5</v>
      </c>
    </row>
    <row r="66" spans="1:7" x14ac:dyDescent="0.25">
      <c r="A66" s="22">
        <v>692</v>
      </c>
      <c r="B66" s="23" t="s">
        <v>13</v>
      </c>
      <c r="C66" s="24">
        <v>200</v>
      </c>
      <c r="D66" s="24">
        <v>109</v>
      </c>
      <c r="E66" s="23">
        <v>1.5</v>
      </c>
      <c r="F66" s="23">
        <v>1.5</v>
      </c>
      <c r="G66" s="23">
        <v>20.399999999999999</v>
      </c>
    </row>
    <row r="67" spans="1:7" x14ac:dyDescent="0.25">
      <c r="A67" s="22"/>
      <c r="B67" s="23" t="s">
        <v>46</v>
      </c>
      <c r="C67" s="24" t="s">
        <v>22</v>
      </c>
      <c r="D67" s="28">
        <v>108</v>
      </c>
      <c r="E67" s="23">
        <v>3.6</v>
      </c>
      <c r="F67" s="23">
        <v>0.48</v>
      </c>
      <c r="G67" s="23">
        <v>21.6</v>
      </c>
    </row>
    <row r="68" spans="1:7" x14ac:dyDescent="0.25">
      <c r="A68" s="23"/>
      <c r="B68" s="23" t="s">
        <v>16</v>
      </c>
      <c r="C68" s="24"/>
      <c r="D68" s="24">
        <f>SUM(D64:D67)</f>
        <v>565</v>
      </c>
      <c r="E68" s="23">
        <f>SUM(E64:E67)</f>
        <v>16.96</v>
      </c>
      <c r="F68" s="23">
        <f>SUM(F64:F67)</f>
        <v>16.07</v>
      </c>
      <c r="G68" s="23">
        <f>SUM(G64:G67)</f>
        <v>80.5</v>
      </c>
    </row>
    <row r="69" spans="1:7" x14ac:dyDescent="0.25">
      <c r="A69" s="23"/>
      <c r="B69" s="26" t="s">
        <v>17</v>
      </c>
      <c r="C69" s="23"/>
      <c r="D69" s="23"/>
      <c r="E69" s="23"/>
      <c r="F69" s="23"/>
      <c r="G69" s="23"/>
    </row>
    <row r="70" spans="1:7" x14ac:dyDescent="0.25">
      <c r="A70" s="22">
        <v>62</v>
      </c>
      <c r="B70" s="23" t="s">
        <v>63</v>
      </c>
      <c r="C70" s="24">
        <v>100</v>
      </c>
      <c r="D70" s="24">
        <v>84</v>
      </c>
      <c r="E70" s="24">
        <v>1.4</v>
      </c>
      <c r="F70" s="24">
        <v>5</v>
      </c>
      <c r="G70" s="24">
        <v>9.1999999999999993</v>
      </c>
    </row>
    <row r="71" spans="1:7" x14ac:dyDescent="0.25">
      <c r="A71" s="22">
        <v>171</v>
      </c>
      <c r="B71" s="23" t="s">
        <v>64</v>
      </c>
      <c r="C71" s="24" t="s">
        <v>66</v>
      </c>
      <c r="D71" s="24">
        <v>183</v>
      </c>
      <c r="E71" s="24">
        <v>5.2</v>
      </c>
      <c r="F71" s="24">
        <v>5.15</v>
      </c>
      <c r="G71" s="24">
        <v>29</v>
      </c>
    </row>
    <row r="72" spans="1:7" x14ac:dyDescent="0.25">
      <c r="A72" s="22">
        <v>443</v>
      </c>
      <c r="B72" s="23" t="s">
        <v>65</v>
      </c>
      <c r="C72" s="28">
        <v>150</v>
      </c>
      <c r="D72" s="24">
        <v>342</v>
      </c>
      <c r="E72" s="24">
        <v>17.329999999999998</v>
      </c>
      <c r="F72" s="24">
        <v>17.940000000000001</v>
      </c>
      <c r="G72" s="24">
        <v>28.53</v>
      </c>
    </row>
    <row r="73" spans="1:7" x14ac:dyDescent="0.25">
      <c r="A73" s="22">
        <v>631</v>
      </c>
      <c r="B73" s="25" t="s">
        <v>124</v>
      </c>
      <c r="C73" s="24">
        <v>200</v>
      </c>
      <c r="D73" s="24">
        <v>86</v>
      </c>
      <c r="E73" s="24"/>
      <c r="F73" s="24"/>
      <c r="G73" s="24">
        <v>21.5</v>
      </c>
    </row>
    <row r="74" spans="1:7" x14ac:dyDescent="0.25">
      <c r="A74" s="22"/>
      <c r="B74" s="1" t="s">
        <v>122</v>
      </c>
      <c r="C74" s="17">
        <v>30</v>
      </c>
      <c r="D74" s="40">
        <v>68</v>
      </c>
      <c r="E74" s="16">
        <v>2.2799999999999998</v>
      </c>
      <c r="F74" s="16">
        <v>0.24</v>
      </c>
      <c r="G74" s="16">
        <v>14.56</v>
      </c>
    </row>
    <row r="75" spans="1:7" x14ac:dyDescent="0.25">
      <c r="A75" s="22"/>
      <c r="B75" s="23" t="s">
        <v>29</v>
      </c>
      <c r="C75" s="23">
        <v>150</v>
      </c>
      <c r="D75" s="23">
        <v>57</v>
      </c>
      <c r="E75" s="23">
        <v>1.35</v>
      </c>
      <c r="F75" s="23">
        <v>0</v>
      </c>
      <c r="G75" s="23">
        <v>12.6</v>
      </c>
    </row>
    <row r="76" spans="1:7" x14ac:dyDescent="0.25">
      <c r="A76" s="22" t="s">
        <v>20</v>
      </c>
      <c r="B76" s="23" t="s">
        <v>30</v>
      </c>
      <c r="C76" s="24">
        <v>200</v>
      </c>
      <c r="D76" s="24">
        <v>94</v>
      </c>
      <c r="E76" s="24">
        <v>1</v>
      </c>
      <c r="F76" s="24"/>
      <c r="G76" s="24">
        <v>21.2</v>
      </c>
    </row>
    <row r="77" spans="1:7" x14ac:dyDescent="0.25">
      <c r="A77" s="22"/>
      <c r="B77" s="23" t="s">
        <v>16</v>
      </c>
      <c r="C77" s="24"/>
      <c r="D77" s="24">
        <f>SUM(D70:D76)</f>
        <v>914</v>
      </c>
      <c r="E77" s="24">
        <f>SUM(E70:E76)</f>
        <v>28.560000000000002</v>
      </c>
      <c r="F77" s="24">
        <f>SUM(F70:F76)</f>
        <v>28.330000000000002</v>
      </c>
      <c r="G77" s="24">
        <f>SUM(G70:G76)</f>
        <v>136.59</v>
      </c>
    </row>
    <row r="78" spans="1:7" x14ac:dyDescent="0.25">
      <c r="A78" s="22"/>
      <c r="B78" s="26" t="s">
        <v>31</v>
      </c>
      <c r="C78" s="24"/>
      <c r="D78" s="24">
        <f>D77+D68</f>
        <v>1479</v>
      </c>
      <c r="E78" s="24">
        <f t="shared" ref="E78:G78" si="2">E77+E68</f>
        <v>45.52</v>
      </c>
      <c r="F78" s="24">
        <f t="shared" si="2"/>
        <v>44.400000000000006</v>
      </c>
      <c r="G78" s="24">
        <f t="shared" si="2"/>
        <v>217.09</v>
      </c>
    </row>
    <row r="79" spans="1:7" x14ac:dyDescent="0.25">
      <c r="A79" s="249" t="s">
        <v>67</v>
      </c>
      <c r="B79" s="241"/>
      <c r="C79" s="241"/>
      <c r="D79" s="241"/>
      <c r="E79" s="241"/>
      <c r="F79" s="241"/>
      <c r="G79" s="250"/>
    </row>
    <row r="80" spans="1:7" x14ac:dyDescent="0.25">
      <c r="A80" s="22"/>
      <c r="B80" s="240" t="s">
        <v>10</v>
      </c>
      <c r="C80" s="241"/>
      <c r="D80" s="241"/>
      <c r="E80" s="241"/>
      <c r="F80" s="241"/>
      <c r="G80" s="250"/>
    </row>
    <row r="81" spans="1:21" x14ac:dyDescent="0.25">
      <c r="A81" s="22">
        <v>272</v>
      </c>
      <c r="B81" s="45" t="s">
        <v>133</v>
      </c>
      <c r="C81" s="17">
        <v>150</v>
      </c>
      <c r="D81" s="16">
        <v>248</v>
      </c>
      <c r="E81" s="16">
        <v>10.3</v>
      </c>
      <c r="F81" s="16">
        <v>11.7</v>
      </c>
      <c r="G81" s="16">
        <v>25.6</v>
      </c>
    </row>
    <row r="82" spans="1:21" x14ac:dyDescent="0.25">
      <c r="A82" s="15" t="s">
        <v>69</v>
      </c>
      <c r="B82" s="16" t="s">
        <v>68</v>
      </c>
      <c r="C82" s="17">
        <v>200</v>
      </c>
      <c r="D82" s="17">
        <v>64</v>
      </c>
      <c r="E82" s="17"/>
      <c r="F82" s="17"/>
      <c r="G82" s="17">
        <v>16.7</v>
      </c>
    </row>
    <row r="83" spans="1:21" x14ac:dyDescent="0.25">
      <c r="A83" s="15"/>
      <c r="B83" s="23" t="s">
        <v>46</v>
      </c>
      <c r="C83" s="24" t="s">
        <v>22</v>
      </c>
      <c r="D83" s="28">
        <v>108</v>
      </c>
      <c r="E83" s="23">
        <v>3.6</v>
      </c>
      <c r="F83" s="23">
        <v>0.48</v>
      </c>
      <c r="G83" s="23">
        <v>21.6</v>
      </c>
    </row>
    <row r="84" spans="1:21" x14ac:dyDescent="0.25">
      <c r="A84" s="15" t="s">
        <v>20</v>
      </c>
      <c r="B84" s="16" t="s">
        <v>18</v>
      </c>
      <c r="C84" s="16">
        <v>100</v>
      </c>
      <c r="D84" s="16">
        <v>85</v>
      </c>
      <c r="E84" s="16">
        <v>5</v>
      </c>
      <c r="F84" s="16">
        <v>3.2</v>
      </c>
      <c r="G84" s="16">
        <v>8.48</v>
      </c>
    </row>
    <row r="85" spans="1:21" x14ac:dyDescent="0.25">
      <c r="A85" s="16"/>
      <c r="B85" s="16" t="s">
        <v>16</v>
      </c>
      <c r="C85" s="17"/>
      <c r="D85" s="17">
        <f>SUM(D81:D84)</f>
        <v>505</v>
      </c>
      <c r="E85" s="17">
        <f>SUM(E81:E84)</f>
        <v>18.899999999999999</v>
      </c>
      <c r="F85" s="17">
        <f>SUM(F81:F84)</f>
        <v>15.379999999999999</v>
      </c>
      <c r="G85" s="17">
        <f>SUM(G81:G84)</f>
        <v>72.38</v>
      </c>
    </row>
    <row r="86" spans="1:21" x14ac:dyDescent="0.25">
      <c r="A86" s="16"/>
      <c r="B86" s="18" t="s">
        <v>17</v>
      </c>
      <c r="C86" s="16"/>
      <c r="D86" s="16"/>
      <c r="E86" s="16"/>
      <c r="F86" s="16"/>
      <c r="G86" s="16"/>
    </row>
    <row r="87" spans="1:21" x14ac:dyDescent="0.25">
      <c r="A87" s="22" t="s">
        <v>69</v>
      </c>
      <c r="B87" s="23" t="s">
        <v>70</v>
      </c>
      <c r="C87" s="23">
        <v>100</v>
      </c>
      <c r="D87" s="24">
        <v>76</v>
      </c>
      <c r="E87" s="24">
        <v>1.43</v>
      </c>
      <c r="F87" s="24">
        <v>4.99</v>
      </c>
      <c r="G87" s="24">
        <v>8.32</v>
      </c>
    </row>
    <row r="88" spans="1:21" ht="30" x14ac:dyDescent="0.25">
      <c r="A88" s="22">
        <v>132</v>
      </c>
      <c r="B88" s="27" t="s">
        <v>71</v>
      </c>
      <c r="C88" s="24" t="s">
        <v>52</v>
      </c>
      <c r="D88" s="24">
        <v>176</v>
      </c>
      <c r="E88" s="24">
        <v>6.26</v>
      </c>
      <c r="F88" s="24">
        <v>8.92</v>
      </c>
      <c r="G88" s="24">
        <v>18.97</v>
      </c>
    </row>
    <row r="89" spans="1:21" x14ac:dyDescent="0.25">
      <c r="A89" s="22">
        <v>451</v>
      </c>
      <c r="B89" s="25" t="s">
        <v>109</v>
      </c>
      <c r="C89" s="40">
        <v>75</v>
      </c>
      <c r="D89" s="16">
        <v>223</v>
      </c>
      <c r="E89" s="16">
        <v>11.82</v>
      </c>
      <c r="F89" s="16">
        <v>13.68</v>
      </c>
      <c r="G89" s="16">
        <v>12.54</v>
      </c>
      <c r="I89" s="44"/>
      <c r="J89" s="46"/>
      <c r="K89" s="53"/>
      <c r="L89" s="54"/>
      <c r="M89" s="54"/>
      <c r="N89" s="54"/>
      <c r="O89" s="54"/>
      <c r="P89" s="2"/>
      <c r="Q89" s="2"/>
      <c r="R89" s="2"/>
      <c r="S89" s="2"/>
      <c r="T89" s="2"/>
      <c r="U89" s="2"/>
    </row>
    <row r="90" spans="1:21" x14ac:dyDescent="0.25">
      <c r="A90" s="22">
        <v>510</v>
      </c>
      <c r="B90" s="25" t="s">
        <v>101</v>
      </c>
      <c r="C90" s="24">
        <v>150</v>
      </c>
      <c r="D90" s="23">
        <v>157</v>
      </c>
      <c r="E90" s="23">
        <v>4.75</v>
      </c>
      <c r="F90" s="23">
        <v>5.57</v>
      </c>
      <c r="G90" s="23">
        <v>23.33</v>
      </c>
    </row>
    <row r="91" spans="1:21" x14ac:dyDescent="0.25">
      <c r="A91" s="22">
        <v>638</v>
      </c>
      <c r="B91" s="23" t="s">
        <v>28</v>
      </c>
      <c r="C91" s="24">
        <v>200</v>
      </c>
      <c r="D91" s="24">
        <v>137</v>
      </c>
      <c r="E91" s="24">
        <v>1.04</v>
      </c>
      <c r="F91" s="24"/>
      <c r="G91" s="24">
        <v>31.61</v>
      </c>
    </row>
    <row r="92" spans="1:21" x14ac:dyDescent="0.25">
      <c r="A92" s="22"/>
      <c r="B92" s="1" t="s">
        <v>122</v>
      </c>
      <c r="C92" s="17">
        <v>30</v>
      </c>
      <c r="D92" s="40">
        <v>68</v>
      </c>
      <c r="E92" s="16">
        <v>2.2799999999999998</v>
      </c>
      <c r="F92" s="16">
        <v>0.24</v>
      </c>
      <c r="G92" s="16">
        <v>14.56</v>
      </c>
    </row>
    <row r="93" spans="1:21" x14ac:dyDescent="0.25">
      <c r="A93" s="22" t="s">
        <v>20</v>
      </c>
      <c r="B93" s="23" t="s">
        <v>30</v>
      </c>
      <c r="C93" s="24">
        <v>200</v>
      </c>
      <c r="D93" s="24">
        <v>94</v>
      </c>
      <c r="E93" s="24">
        <v>1</v>
      </c>
      <c r="F93" s="24"/>
      <c r="G93" s="24">
        <v>21.2</v>
      </c>
    </row>
    <row r="94" spans="1:21" x14ac:dyDescent="0.25">
      <c r="A94" s="22"/>
      <c r="B94" s="23" t="s">
        <v>16</v>
      </c>
      <c r="C94" s="23"/>
      <c r="D94" s="23">
        <f>SUM(D87:D93)</f>
        <v>931</v>
      </c>
      <c r="E94" s="23">
        <f>SUM(E87:E93)</f>
        <v>28.58</v>
      </c>
      <c r="F94" s="23">
        <f>SUM(F87:F93)</f>
        <v>33.4</v>
      </c>
      <c r="G94" s="23">
        <f>SUM(G87:G93)</f>
        <v>130.53</v>
      </c>
    </row>
    <row r="95" spans="1:21" x14ac:dyDescent="0.25">
      <c r="A95" s="22"/>
      <c r="B95" s="26" t="s">
        <v>31</v>
      </c>
      <c r="C95" s="23"/>
      <c r="D95" s="23">
        <f>D94+D85</f>
        <v>1436</v>
      </c>
      <c r="E95" s="23">
        <f>E94+E85</f>
        <v>47.48</v>
      </c>
      <c r="F95" s="23">
        <f>F94+F85</f>
        <v>48.78</v>
      </c>
      <c r="G95" s="23">
        <f>G94+G85</f>
        <v>202.91</v>
      </c>
    </row>
    <row r="96" spans="1:21" x14ac:dyDescent="0.25">
      <c r="A96" s="249" t="s">
        <v>73</v>
      </c>
      <c r="B96" s="241"/>
      <c r="C96" s="241"/>
      <c r="D96" s="241"/>
      <c r="E96" s="241"/>
      <c r="F96" s="241"/>
      <c r="G96" s="250"/>
    </row>
    <row r="97" spans="1:7" x14ac:dyDescent="0.25">
      <c r="A97" s="249" t="s">
        <v>9</v>
      </c>
      <c r="B97" s="251"/>
      <c r="C97" s="251"/>
      <c r="D97" s="251"/>
      <c r="E97" s="251"/>
      <c r="F97" s="251"/>
      <c r="G97" s="259"/>
    </row>
    <row r="98" spans="1:7" x14ac:dyDescent="0.25">
      <c r="A98" s="23"/>
      <c r="B98" s="240" t="s">
        <v>10</v>
      </c>
      <c r="C98" s="241"/>
      <c r="D98" s="241"/>
      <c r="E98" s="241"/>
      <c r="F98" s="241"/>
      <c r="G98" s="250"/>
    </row>
    <row r="99" spans="1:7" x14ac:dyDescent="0.25">
      <c r="A99" s="22">
        <v>311</v>
      </c>
      <c r="B99" s="25" t="s">
        <v>118</v>
      </c>
      <c r="C99" s="24" t="s">
        <v>62</v>
      </c>
      <c r="D99" s="24">
        <v>292</v>
      </c>
      <c r="E99" s="24">
        <v>7.7</v>
      </c>
      <c r="F99" s="24">
        <v>11.8</v>
      </c>
      <c r="G99" s="24">
        <v>38.5</v>
      </c>
    </row>
    <row r="100" spans="1:7" x14ac:dyDescent="0.25">
      <c r="A100" s="22">
        <v>685</v>
      </c>
      <c r="B100" s="23" t="s">
        <v>74</v>
      </c>
      <c r="C100" s="24" t="s">
        <v>75</v>
      </c>
      <c r="D100" s="24">
        <v>58</v>
      </c>
      <c r="E100" s="24">
        <v>0.2</v>
      </c>
      <c r="F100" s="24">
        <v>0.01</v>
      </c>
      <c r="G100" s="24">
        <v>15.1</v>
      </c>
    </row>
    <row r="101" spans="1:7" x14ac:dyDescent="0.25">
      <c r="A101" s="22"/>
      <c r="B101" s="23" t="s">
        <v>46</v>
      </c>
      <c r="C101" s="24" t="s">
        <v>22</v>
      </c>
      <c r="D101" s="28">
        <v>108</v>
      </c>
      <c r="E101" s="23">
        <v>3.6</v>
      </c>
      <c r="F101" s="23">
        <v>0.48</v>
      </c>
      <c r="G101" s="23">
        <v>21.6</v>
      </c>
    </row>
    <row r="102" spans="1:7" x14ac:dyDescent="0.25">
      <c r="A102" s="15"/>
      <c r="B102" s="16" t="s">
        <v>38</v>
      </c>
      <c r="C102" s="16">
        <v>150</v>
      </c>
      <c r="D102" s="16">
        <v>69</v>
      </c>
      <c r="E102" s="16">
        <v>0.6</v>
      </c>
      <c r="F102" s="16"/>
      <c r="G102" s="16">
        <v>16.95</v>
      </c>
    </row>
    <row r="103" spans="1:7" x14ac:dyDescent="0.25">
      <c r="A103" s="15"/>
      <c r="B103" s="16" t="s">
        <v>16</v>
      </c>
      <c r="C103" s="17"/>
      <c r="D103" s="17">
        <f>SUM(D99:D102)</f>
        <v>527</v>
      </c>
      <c r="E103" s="17">
        <f t="shared" ref="E103:G103" si="3">SUM(E99:E102)</f>
        <v>12.1</v>
      </c>
      <c r="F103" s="17">
        <f t="shared" si="3"/>
        <v>12.290000000000001</v>
      </c>
      <c r="G103" s="17">
        <f t="shared" si="3"/>
        <v>92.15</v>
      </c>
    </row>
    <row r="104" spans="1:7" x14ac:dyDescent="0.25">
      <c r="A104" s="16"/>
      <c r="B104" s="18" t="s">
        <v>17</v>
      </c>
      <c r="C104" s="16"/>
      <c r="D104" s="16"/>
      <c r="E104" s="16"/>
      <c r="F104" s="16"/>
      <c r="G104" s="16"/>
    </row>
    <row r="105" spans="1:7" x14ac:dyDescent="0.25">
      <c r="A105" s="23"/>
      <c r="B105" s="23" t="s">
        <v>41</v>
      </c>
      <c r="C105" s="24">
        <v>80</v>
      </c>
      <c r="D105" s="24">
        <v>13</v>
      </c>
      <c r="E105" s="24">
        <v>0.64</v>
      </c>
      <c r="F105" s="24"/>
      <c r="G105" s="24">
        <v>2.56</v>
      </c>
    </row>
    <row r="106" spans="1:7" ht="30" x14ac:dyDescent="0.25">
      <c r="A106" s="22">
        <v>110</v>
      </c>
      <c r="B106" s="42" t="s">
        <v>112</v>
      </c>
      <c r="C106" s="40" t="s">
        <v>52</v>
      </c>
      <c r="D106" s="16">
        <v>155</v>
      </c>
      <c r="E106" s="16">
        <v>5.41</v>
      </c>
      <c r="F106" s="16">
        <v>8.82</v>
      </c>
      <c r="G106" s="16">
        <v>14.71</v>
      </c>
    </row>
    <row r="107" spans="1:7" x14ac:dyDescent="0.25">
      <c r="A107" s="22">
        <v>478</v>
      </c>
      <c r="B107" s="23" t="s">
        <v>76</v>
      </c>
      <c r="C107" s="24">
        <v>121.5</v>
      </c>
      <c r="D107" s="24">
        <v>246</v>
      </c>
      <c r="E107" s="24">
        <v>9.48</v>
      </c>
      <c r="F107" s="24">
        <v>12.91</v>
      </c>
      <c r="G107" s="24">
        <v>23.87</v>
      </c>
    </row>
    <row r="108" spans="1:7" x14ac:dyDescent="0.25">
      <c r="A108" s="22">
        <v>590</v>
      </c>
      <c r="B108" s="25" t="s">
        <v>124</v>
      </c>
      <c r="C108" s="24">
        <v>200</v>
      </c>
      <c r="D108" s="24">
        <v>86</v>
      </c>
      <c r="E108" s="24"/>
      <c r="F108" s="24"/>
      <c r="G108" s="24">
        <v>21.5</v>
      </c>
    </row>
    <row r="109" spans="1:7" x14ac:dyDescent="0.25">
      <c r="A109" s="22"/>
      <c r="B109" s="1" t="s">
        <v>122</v>
      </c>
      <c r="C109" s="17">
        <v>30</v>
      </c>
      <c r="D109" s="40">
        <v>68</v>
      </c>
      <c r="E109" s="16">
        <v>2.2799999999999998</v>
      </c>
      <c r="F109" s="16">
        <v>0.24</v>
      </c>
      <c r="G109" s="16">
        <v>14.56</v>
      </c>
    </row>
    <row r="110" spans="1:7" x14ac:dyDescent="0.25">
      <c r="A110" s="22"/>
      <c r="B110" s="23" t="s">
        <v>72</v>
      </c>
      <c r="C110" s="23">
        <v>120</v>
      </c>
      <c r="D110" s="24">
        <v>50</v>
      </c>
      <c r="E110" s="24">
        <v>0.48</v>
      </c>
      <c r="F110" s="24"/>
      <c r="G110" s="24">
        <v>12.84</v>
      </c>
    </row>
    <row r="111" spans="1:7" x14ac:dyDescent="0.25">
      <c r="A111" s="22" t="s">
        <v>20</v>
      </c>
      <c r="B111" s="23" t="s">
        <v>30</v>
      </c>
      <c r="C111" s="24">
        <v>200</v>
      </c>
      <c r="D111" s="24">
        <v>94</v>
      </c>
      <c r="E111" s="24">
        <v>1</v>
      </c>
      <c r="F111" s="24"/>
      <c r="G111" s="24">
        <v>21.2</v>
      </c>
    </row>
    <row r="112" spans="1:7" x14ac:dyDescent="0.25">
      <c r="A112" s="22"/>
      <c r="B112" s="23" t="s">
        <v>16</v>
      </c>
      <c r="C112" s="24"/>
      <c r="D112" s="24">
        <f>SUM(D105:D111)</f>
        <v>712</v>
      </c>
      <c r="E112" s="24">
        <f t="shared" ref="E112:G112" si="4">SUM(E105:E111)</f>
        <v>19.290000000000003</v>
      </c>
      <c r="F112" s="24">
        <f t="shared" si="4"/>
        <v>21.97</v>
      </c>
      <c r="G112" s="24">
        <f t="shared" si="4"/>
        <v>111.24000000000001</v>
      </c>
    </row>
    <row r="113" spans="1:16" x14ac:dyDescent="0.25">
      <c r="A113" s="22"/>
      <c r="B113" s="26" t="s">
        <v>31</v>
      </c>
      <c r="C113" s="24"/>
      <c r="D113" s="24">
        <f>D112+D103</f>
        <v>1239</v>
      </c>
      <c r="E113" s="24">
        <f t="shared" ref="E113:G113" si="5">E112+E103</f>
        <v>31.39</v>
      </c>
      <c r="F113" s="24">
        <f t="shared" si="5"/>
        <v>34.26</v>
      </c>
      <c r="G113" s="24">
        <f t="shared" si="5"/>
        <v>203.39000000000001</v>
      </c>
    </row>
    <row r="114" spans="1:16" x14ac:dyDescent="0.25">
      <c r="A114" s="249" t="s">
        <v>34</v>
      </c>
      <c r="B114" s="241"/>
      <c r="C114" s="241"/>
      <c r="D114" s="241"/>
      <c r="E114" s="241"/>
      <c r="F114" s="241"/>
      <c r="G114" s="250"/>
    </row>
    <row r="115" spans="1:16" x14ac:dyDescent="0.25">
      <c r="A115" s="23"/>
      <c r="B115" s="240" t="s">
        <v>10</v>
      </c>
      <c r="C115" s="241"/>
      <c r="D115" s="241"/>
      <c r="E115" s="241"/>
      <c r="F115" s="241"/>
      <c r="G115" s="250"/>
    </row>
    <row r="116" spans="1:16" x14ac:dyDescent="0.25">
      <c r="A116" s="22"/>
      <c r="B116" s="23" t="s">
        <v>78</v>
      </c>
      <c r="C116" s="23">
        <v>15</v>
      </c>
      <c r="D116" s="23">
        <v>56</v>
      </c>
      <c r="E116" s="23">
        <v>4</v>
      </c>
      <c r="F116" s="23">
        <v>4.0999999999999996</v>
      </c>
      <c r="G116" s="23">
        <v>0.8</v>
      </c>
    </row>
    <row r="117" spans="1:16" ht="30" x14ac:dyDescent="0.25">
      <c r="A117" s="22">
        <v>366</v>
      </c>
      <c r="B117" s="19" t="s">
        <v>36</v>
      </c>
      <c r="C117" s="17" t="s">
        <v>39</v>
      </c>
      <c r="D117" s="16">
        <v>248</v>
      </c>
      <c r="E117" s="16">
        <v>10.3</v>
      </c>
      <c r="F117" s="16">
        <v>11.7</v>
      </c>
      <c r="G117" s="16">
        <v>25.6</v>
      </c>
    </row>
    <row r="118" spans="1:16" x14ac:dyDescent="0.25">
      <c r="A118" s="22">
        <v>692</v>
      </c>
      <c r="B118" s="23" t="s">
        <v>13</v>
      </c>
      <c r="C118" s="24">
        <v>200</v>
      </c>
      <c r="D118" s="24">
        <v>109</v>
      </c>
      <c r="E118" s="23">
        <v>1.5</v>
      </c>
      <c r="F118" s="23">
        <v>1.5</v>
      </c>
      <c r="G118" s="23">
        <v>20.399999999999999</v>
      </c>
    </row>
    <row r="119" spans="1:16" x14ac:dyDescent="0.25">
      <c r="A119" s="22"/>
      <c r="B119" s="23" t="s">
        <v>46</v>
      </c>
      <c r="C119" s="24" t="s">
        <v>22</v>
      </c>
      <c r="D119" s="28">
        <v>108</v>
      </c>
      <c r="E119" s="23">
        <v>3.6</v>
      </c>
      <c r="F119" s="23">
        <v>0.48</v>
      </c>
      <c r="G119" s="23">
        <v>21.6</v>
      </c>
    </row>
    <row r="120" spans="1:16" x14ac:dyDescent="0.25">
      <c r="A120" s="15"/>
      <c r="B120" s="16" t="s">
        <v>47</v>
      </c>
      <c r="C120" s="17">
        <v>100</v>
      </c>
      <c r="D120" s="17">
        <v>90</v>
      </c>
      <c r="E120" s="16">
        <v>1.53</v>
      </c>
      <c r="F120" s="16"/>
      <c r="G120" s="16">
        <v>22.4</v>
      </c>
    </row>
    <row r="121" spans="1:16" x14ac:dyDescent="0.25">
      <c r="A121" s="15" t="s">
        <v>20</v>
      </c>
      <c r="B121" s="16" t="s">
        <v>18</v>
      </c>
      <c r="C121" s="16">
        <v>100</v>
      </c>
      <c r="D121" s="16">
        <v>85</v>
      </c>
      <c r="E121" s="16">
        <v>5</v>
      </c>
      <c r="F121" s="16">
        <v>3.2</v>
      </c>
      <c r="G121" s="16">
        <v>8.48</v>
      </c>
    </row>
    <row r="122" spans="1:16" x14ac:dyDescent="0.25">
      <c r="A122" s="15"/>
      <c r="B122" s="16" t="s">
        <v>16</v>
      </c>
      <c r="C122" s="16"/>
      <c r="D122" s="16">
        <f>SUM(D116:D121)</f>
        <v>696</v>
      </c>
      <c r="E122" s="16">
        <f>SUM(E116:E121)</f>
        <v>25.930000000000003</v>
      </c>
      <c r="F122" s="16">
        <f>SUM(F116:F121)</f>
        <v>20.979999999999997</v>
      </c>
      <c r="G122" s="16">
        <f>SUM(G116:G121)</f>
        <v>99.280000000000015</v>
      </c>
    </row>
    <row r="123" spans="1:16" x14ac:dyDescent="0.25">
      <c r="A123" s="15"/>
      <c r="B123" s="18" t="s">
        <v>17</v>
      </c>
      <c r="C123" s="16"/>
      <c r="D123" s="16"/>
      <c r="E123" s="16"/>
      <c r="F123" s="16"/>
      <c r="G123" s="16"/>
    </row>
    <row r="124" spans="1:16" x14ac:dyDescent="0.25">
      <c r="A124" s="23"/>
      <c r="B124" s="23" t="s">
        <v>24</v>
      </c>
      <c r="C124" s="24">
        <v>80</v>
      </c>
      <c r="D124" s="24">
        <v>10</v>
      </c>
      <c r="E124" s="24"/>
      <c r="F124" s="24"/>
      <c r="G124" s="24">
        <v>2.56</v>
      </c>
    </row>
    <row r="125" spans="1:16" x14ac:dyDescent="0.25">
      <c r="A125" s="22">
        <v>139</v>
      </c>
      <c r="B125" s="25" t="s">
        <v>107</v>
      </c>
      <c r="C125" s="24" t="s">
        <v>32</v>
      </c>
      <c r="D125" s="24">
        <v>150</v>
      </c>
      <c r="E125" s="24">
        <v>9.07</v>
      </c>
      <c r="F125" s="24">
        <v>3.33</v>
      </c>
      <c r="G125" s="48">
        <v>22.32</v>
      </c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5">
      <c r="A126" s="22">
        <v>433</v>
      </c>
      <c r="B126" s="25" t="s">
        <v>106</v>
      </c>
      <c r="C126" s="28" t="s">
        <v>98</v>
      </c>
      <c r="D126" s="24">
        <v>247</v>
      </c>
      <c r="E126" s="24">
        <v>16.23</v>
      </c>
      <c r="F126" s="24">
        <v>18.39</v>
      </c>
      <c r="G126" s="48">
        <v>4.26</v>
      </c>
      <c r="H126" s="2"/>
      <c r="I126" s="44"/>
      <c r="J126" s="2"/>
      <c r="K126" s="52"/>
      <c r="L126" s="47"/>
      <c r="M126" s="47"/>
      <c r="N126" s="47"/>
      <c r="O126" s="47"/>
      <c r="P126" s="2"/>
    </row>
    <row r="127" spans="1:16" x14ac:dyDescent="0.25">
      <c r="A127" s="22">
        <v>520</v>
      </c>
      <c r="B127" s="1" t="s">
        <v>104</v>
      </c>
      <c r="C127" s="17">
        <v>150</v>
      </c>
      <c r="D127" s="16">
        <v>140</v>
      </c>
      <c r="E127" s="16">
        <v>3.04</v>
      </c>
      <c r="F127" s="16">
        <v>4.96</v>
      </c>
      <c r="G127" s="49">
        <v>20.7</v>
      </c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5">
      <c r="A128" s="22">
        <v>638</v>
      </c>
      <c r="B128" s="23" t="s">
        <v>28</v>
      </c>
      <c r="C128" s="24">
        <v>200</v>
      </c>
      <c r="D128" s="24">
        <v>137</v>
      </c>
      <c r="E128" s="24">
        <v>1.04</v>
      </c>
      <c r="F128" s="24"/>
      <c r="G128" s="48">
        <v>31.61</v>
      </c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5">
      <c r="A129" s="22"/>
      <c r="B129" s="1" t="s">
        <v>122</v>
      </c>
      <c r="C129" s="17">
        <v>30</v>
      </c>
      <c r="D129" s="40">
        <v>68</v>
      </c>
      <c r="E129" s="16">
        <v>2.2799999999999998</v>
      </c>
      <c r="F129" s="16">
        <v>0.24</v>
      </c>
      <c r="G129" s="49">
        <v>14.56</v>
      </c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5">
      <c r="A130" s="22" t="s">
        <v>20</v>
      </c>
      <c r="B130" s="23" t="s">
        <v>30</v>
      </c>
      <c r="C130" s="23">
        <v>200</v>
      </c>
      <c r="D130" s="24">
        <v>94</v>
      </c>
      <c r="E130" s="24">
        <v>1</v>
      </c>
      <c r="F130" s="24"/>
      <c r="G130" s="48">
        <v>21.2</v>
      </c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5">
      <c r="A131" s="22"/>
      <c r="B131" s="23" t="s">
        <v>77</v>
      </c>
      <c r="C131" s="24"/>
      <c r="D131" s="24">
        <f>SUM(D124:D130)</f>
        <v>846</v>
      </c>
      <c r="E131" s="24">
        <f>SUM(E124:E130)</f>
        <v>32.659999999999997</v>
      </c>
      <c r="F131" s="24">
        <f>SUM(F124:F130)</f>
        <v>26.919999999999998</v>
      </c>
      <c r="G131" s="48">
        <f>SUM(G124:G130)</f>
        <v>117.21000000000001</v>
      </c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2"/>
      <c r="B132" s="23" t="s">
        <v>31</v>
      </c>
      <c r="C132" s="24"/>
      <c r="D132" s="24">
        <f>D131+D122</f>
        <v>1542</v>
      </c>
      <c r="E132" s="24">
        <f>E131+E122</f>
        <v>58.59</v>
      </c>
      <c r="F132" s="24">
        <f>F131+F122</f>
        <v>47.899999999999991</v>
      </c>
      <c r="G132" s="48">
        <f>G131+G122</f>
        <v>216.49</v>
      </c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49" t="s">
        <v>53</v>
      </c>
      <c r="B133" s="251"/>
      <c r="C133" s="251"/>
      <c r="D133" s="251"/>
      <c r="E133" s="251"/>
      <c r="F133" s="251"/>
      <c r="G133" s="251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3"/>
      <c r="B134" s="240" t="s">
        <v>10</v>
      </c>
      <c r="C134" s="241"/>
      <c r="D134" s="241"/>
      <c r="E134" s="241"/>
      <c r="F134" s="241"/>
      <c r="G134" s="241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3">
        <v>337</v>
      </c>
      <c r="B135" s="23" t="s">
        <v>80</v>
      </c>
      <c r="C135" s="24" t="s">
        <v>82</v>
      </c>
      <c r="D135" s="23">
        <v>64</v>
      </c>
      <c r="E135" s="23">
        <v>5.16</v>
      </c>
      <c r="F135" s="23">
        <v>4.6399999999999997</v>
      </c>
      <c r="G135" s="50">
        <v>0.32</v>
      </c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2">
        <v>311</v>
      </c>
      <c r="B136" s="25" t="s">
        <v>119</v>
      </c>
      <c r="C136" s="24" t="s">
        <v>62</v>
      </c>
      <c r="D136" s="24">
        <v>292</v>
      </c>
      <c r="E136" s="23">
        <v>7.7</v>
      </c>
      <c r="F136" s="23">
        <v>11.8</v>
      </c>
      <c r="G136" s="50">
        <v>38.5</v>
      </c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22">
        <v>686</v>
      </c>
      <c r="B137" s="23" t="s">
        <v>81</v>
      </c>
      <c r="C137" s="24" t="s">
        <v>40</v>
      </c>
      <c r="D137" s="23">
        <v>60</v>
      </c>
      <c r="E137" s="23">
        <v>0.3</v>
      </c>
      <c r="F137" s="23"/>
      <c r="G137" s="50">
        <v>47.1</v>
      </c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3"/>
      <c r="B138" s="23" t="s">
        <v>46</v>
      </c>
      <c r="C138" s="24" t="s">
        <v>22</v>
      </c>
      <c r="D138" s="28">
        <v>108</v>
      </c>
      <c r="E138" s="23">
        <v>3.6</v>
      </c>
      <c r="F138" s="23">
        <v>0.48</v>
      </c>
      <c r="G138" s="50">
        <v>21.6</v>
      </c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16"/>
      <c r="B139" s="16" t="s">
        <v>16</v>
      </c>
      <c r="C139" s="17"/>
      <c r="D139" s="17">
        <f>SUM(D135:D138)</f>
        <v>524</v>
      </c>
      <c r="E139" s="17">
        <f>SUM(E135:E138)</f>
        <v>16.760000000000002</v>
      </c>
      <c r="F139" s="17">
        <f>SUM(F135:F138)</f>
        <v>16.920000000000002</v>
      </c>
      <c r="G139" s="51">
        <f>SUM(G135:G138)</f>
        <v>107.52000000000001</v>
      </c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16"/>
      <c r="B140" s="18" t="s">
        <v>17</v>
      </c>
      <c r="C140" s="16"/>
      <c r="D140" s="16"/>
      <c r="E140" s="16"/>
      <c r="F140" s="16"/>
      <c r="G140" s="49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2">
        <v>43</v>
      </c>
      <c r="B141" s="23" t="s">
        <v>63</v>
      </c>
      <c r="C141" s="24">
        <v>100</v>
      </c>
      <c r="D141" s="24">
        <v>84</v>
      </c>
      <c r="E141" s="24">
        <v>1.4</v>
      </c>
      <c r="F141" s="24">
        <v>5</v>
      </c>
      <c r="G141" s="48">
        <v>9.1999999999999993</v>
      </c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30" x14ac:dyDescent="0.25">
      <c r="A142" s="22">
        <v>132</v>
      </c>
      <c r="B142" s="27" t="s">
        <v>71</v>
      </c>
      <c r="C142" s="24" t="s">
        <v>52</v>
      </c>
      <c r="D142" s="24">
        <v>176</v>
      </c>
      <c r="E142" s="24">
        <v>6.26</v>
      </c>
      <c r="F142" s="24">
        <v>7.92</v>
      </c>
      <c r="G142" s="48">
        <v>18.97</v>
      </c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2">
        <v>439</v>
      </c>
      <c r="B143" s="25" t="s">
        <v>111</v>
      </c>
      <c r="C143" s="28">
        <v>75</v>
      </c>
      <c r="D143" s="23">
        <v>203</v>
      </c>
      <c r="E143" s="23">
        <v>17.12</v>
      </c>
      <c r="F143" s="23">
        <v>14.98</v>
      </c>
      <c r="G143" s="50">
        <v>0</v>
      </c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2" t="s">
        <v>55</v>
      </c>
      <c r="B144" s="23" t="s">
        <v>56</v>
      </c>
      <c r="C144" s="16">
        <v>150</v>
      </c>
      <c r="D144" s="16">
        <v>155</v>
      </c>
      <c r="E144" s="16">
        <v>4.37</v>
      </c>
      <c r="F144" s="16">
        <v>4</v>
      </c>
      <c r="G144" s="49">
        <v>25.9</v>
      </c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2" t="s">
        <v>69</v>
      </c>
      <c r="B145" s="23" t="s">
        <v>83</v>
      </c>
      <c r="C145" s="23">
        <v>200</v>
      </c>
      <c r="D145" s="23">
        <v>64</v>
      </c>
      <c r="E145" s="23"/>
      <c r="F145" s="23"/>
      <c r="G145" s="50">
        <v>16.7</v>
      </c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2"/>
      <c r="B146" s="1" t="s">
        <v>122</v>
      </c>
      <c r="C146" s="17">
        <v>30</v>
      </c>
      <c r="D146" s="40">
        <v>68</v>
      </c>
      <c r="E146" s="16">
        <v>2.2799999999999998</v>
      </c>
      <c r="F146" s="16">
        <v>0.24</v>
      </c>
      <c r="G146" s="49">
        <v>14.56</v>
      </c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2"/>
      <c r="B147" s="23" t="s">
        <v>29</v>
      </c>
      <c r="C147" s="23">
        <v>150</v>
      </c>
      <c r="D147" s="23">
        <v>57</v>
      </c>
      <c r="E147" s="23">
        <v>1.35</v>
      </c>
      <c r="F147" s="23"/>
      <c r="G147" s="50">
        <v>12.6</v>
      </c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2" t="s">
        <v>20</v>
      </c>
      <c r="B148" s="23" t="s">
        <v>30</v>
      </c>
      <c r="C148" s="23">
        <v>200</v>
      </c>
      <c r="D148" s="23">
        <v>94</v>
      </c>
      <c r="E148" s="23">
        <v>1</v>
      </c>
      <c r="F148" s="23"/>
      <c r="G148" s="50">
        <v>21.2</v>
      </c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2"/>
      <c r="B149" s="23" t="s">
        <v>16</v>
      </c>
      <c r="C149" s="23"/>
      <c r="D149" s="23">
        <f>SUM(D141:D148)</f>
        <v>901</v>
      </c>
      <c r="E149" s="23">
        <f>SUM(E141:E148)</f>
        <v>33.78</v>
      </c>
      <c r="F149" s="23">
        <f>SUM(F141:F148)</f>
        <v>32.14</v>
      </c>
      <c r="G149" s="50">
        <f>SUM(G141:G148)</f>
        <v>119.13</v>
      </c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3"/>
      <c r="B150" s="23" t="s">
        <v>31</v>
      </c>
      <c r="C150" s="23"/>
      <c r="D150" s="23">
        <f>D149+D139</f>
        <v>1425</v>
      </c>
      <c r="E150" s="23">
        <f t="shared" ref="E150:G150" si="6">E149+E139</f>
        <v>50.540000000000006</v>
      </c>
      <c r="F150" s="23">
        <f t="shared" si="6"/>
        <v>49.06</v>
      </c>
      <c r="G150" s="50">
        <f t="shared" si="6"/>
        <v>226.65</v>
      </c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49" t="s">
        <v>61</v>
      </c>
      <c r="B151" s="251"/>
      <c r="C151" s="251"/>
      <c r="D151" s="251"/>
      <c r="E151" s="251"/>
      <c r="F151" s="251"/>
      <c r="G151" s="251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3"/>
      <c r="B152" s="240" t="s">
        <v>10</v>
      </c>
      <c r="C152" s="241"/>
      <c r="D152" s="241"/>
      <c r="E152" s="241"/>
      <c r="F152" s="241"/>
      <c r="G152" s="241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2">
        <v>413</v>
      </c>
      <c r="B153" s="1" t="s">
        <v>113</v>
      </c>
      <c r="C153" s="17">
        <v>100</v>
      </c>
      <c r="D153" s="17">
        <v>271</v>
      </c>
      <c r="E153" s="17">
        <v>11.22</v>
      </c>
      <c r="F153" s="17">
        <v>14.38</v>
      </c>
      <c r="G153" s="51">
        <v>1.63</v>
      </c>
      <c r="H153" s="44"/>
      <c r="I153" s="44"/>
      <c r="J153" s="46"/>
      <c r="K153" s="53"/>
      <c r="L153" s="54"/>
      <c r="M153" s="54"/>
      <c r="N153" s="54"/>
      <c r="O153" s="54"/>
      <c r="P153" s="2"/>
    </row>
    <row r="154" spans="1:16" x14ac:dyDescent="0.25">
      <c r="A154" s="22">
        <v>508</v>
      </c>
      <c r="B154" s="25" t="s">
        <v>101</v>
      </c>
      <c r="C154" s="24">
        <v>150</v>
      </c>
      <c r="D154" s="23">
        <v>157</v>
      </c>
      <c r="E154" s="23">
        <v>4.75</v>
      </c>
      <c r="F154" s="23">
        <v>5.57</v>
      </c>
      <c r="G154" s="23">
        <v>23.33</v>
      </c>
    </row>
    <row r="155" spans="1:16" x14ac:dyDescent="0.25">
      <c r="A155" s="22">
        <v>630</v>
      </c>
      <c r="B155" s="16" t="s">
        <v>58</v>
      </c>
      <c r="C155" s="17">
        <v>200</v>
      </c>
      <c r="D155" s="17">
        <v>150</v>
      </c>
      <c r="E155" s="17">
        <v>3.8</v>
      </c>
      <c r="F155" s="17">
        <v>8</v>
      </c>
      <c r="G155" s="17">
        <v>25.8</v>
      </c>
    </row>
    <row r="156" spans="1:16" x14ac:dyDescent="0.25">
      <c r="A156" s="22"/>
      <c r="B156" s="23" t="s">
        <v>46</v>
      </c>
      <c r="C156" s="24" t="s">
        <v>22</v>
      </c>
      <c r="D156" s="28">
        <v>108</v>
      </c>
      <c r="E156" s="23">
        <v>3.6</v>
      </c>
      <c r="F156" s="23">
        <v>0.48</v>
      </c>
      <c r="G156" s="23">
        <v>21.6</v>
      </c>
    </row>
    <row r="157" spans="1:16" x14ac:dyDescent="0.25">
      <c r="A157" s="22" t="s">
        <v>20</v>
      </c>
      <c r="B157" s="16" t="s">
        <v>18</v>
      </c>
      <c r="C157" s="16">
        <v>100</v>
      </c>
      <c r="D157" s="16">
        <v>85</v>
      </c>
      <c r="E157" s="16">
        <v>5</v>
      </c>
      <c r="F157" s="16">
        <v>3.2</v>
      </c>
      <c r="G157" s="16">
        <v>8.48</v>
      </c>
    </row>
    <row r="158" spans="1:16" x14ac:dyDescent="0.25">
      <c r="A158" s="22"/>
      <c r="B158" s="16" t="s">
        <v>16</v>
      </c>
      <c r="C158" s="17"/>
      <c r="D158" s="17">
        <f>SUM(D153:D157)</f>
        <v>771</v>
      </c>
      <c r="E158" s="17">
        <f>SUM(E153:E157)</f>
        <v>28.37</v>
      </c>
      <c r="F158" s="17">
        <f>SUM(F153:F157)</f>
        <v>31.630000000000003</v>
      </c>
      <c r="G158" s="17">
        <f>SUM(G153:G157)</f>
        <v>80.84</v>
      </c>
    </row>
    <row r="159" spans="1:16" x14ac:dyDescent="0.25">
      <c r="A159" s="22"/>
      <c r="B159" s="18" t="s">
        <v>17</v>
      </c>
      <c r="C159" s="17"/>
      <c r="D159" s="17"/>
      <c r="E159" s="17"/>
      <c r="F159" s="17"/>
      <c r="G159" s="17"/>
    </row>
    <row r="160" spans="1:16" x14ac:dyDescent="0.25">
      <c r="A160" s="22"/>
      <c r="B160" s="16" t="s">
        <v>41</v>
      </c>
      <c r="C160" s="16">
        <v>80</v>
      </c>
      <c r="D160" s="16">
        <v>13</v>
      </c>
      <c r="E160" s="16">
        <v>0.64</v>
      </c>
      <c r="F160" s="16"/>
      <c r="G160" s="16">
        <v>2.56</v>
      </c>
    </row>
    <row r="161" spans="1:15" ht="30" x14ac:dyDescent="0.25">
      <c r="A161" s="22">
        <v>124</v>
      </c>
      <c r="B161" s="42" t="s">
        <v>105</v>
      </c>
      <c r="C161" s="17" t="s">
        <v>52</v>
      </c>
      <c r="D161" s="16">
        <v>137</v>
      </c>
      <c r="E161" s="16">
        <v>5.16</v>
      </c>
      <c r="F161" s="16">
        <v>8.75</v>
      </c>
      <c r="G161" s="16">
        <v>10.88</v>
      </c>
    </row>
    <row r="162" spans="1:15" x14ac:dyDescent="0.25">
      <c r="A162" s="22">
        <v>436</v>
      </c>
      <c r="B162" s="1" t="s">
        <v>100</v>
      </c>
      <c r="C162" s="17">
        <v>150</v>
      </c>
      <c r="D162" s="17">
        <v>175</v>
      </c>
      <c r="E162" s="17">
        <v>11.39</v>
      </c>
      <c r="F162" s="17">
        <v>5.91</v>
      </c>
      <c r="G162" s="17">
        <v>19.59</v>
      </c>
      <c r="H162" s="41"/>
    </row>
    <row r="163" spans="1:15" x14ac:dyDescent="0.25">
      <c r="A163" s="22" t="s">
        <v>69</v>
      </c>
      <c r="B163" s="16" t="s">
        <v>68</v>
      </c>
      <c r="C163" s="17">
        <v>200</v>
      </c>
      <c r="D163" s="17">
        <v>64</v>
      </c>
      <c r="E163" s="17"/>
      <c r="F163" s="17"/>
      <c r="G163" s="17">
        <v>16.7</v>
      </c>
    </row>
    <row r="164" spans="1:15" x14ac:dyDescent="0.25">
      <c r="A164" s="15"/>
      <c r="B164" s="1" t="s">
        <v>122</v>
      </c>
      <c r="C164" s="17">
        <v>30</v>
      </c>
      <c r="D164" s="40">
        <v>68</v>
      </c>
      <c r="E164" s="16">
        <v>2.2799999999999998</v>
      </c>
      <c r="F164" s="16">
        <v>0.24</v>
      </c>
      <c r="G164" s="16">
        <v>14.56</v>
      </c>
    </row>
    <row r="165" spans="1:15" x14ac:dyDescent="0.25">
      <c r="A165" s="15"/>
      <c r="B165" s="16" t="s">
        <v>47</v>
      </c>
      <c r="C165" s="16">
        <v>100</v>
      </c>
      <c r="D165" s="16">
        <v>91</v>
      </c>
      <c r="E165" s="16">
        <v>1.5</v>
      </c>
      <c r="F165" s="16"/>
      <c r="G165" s="16">
        <v>22.4</v>
      </c>
    </row>
    <row r="166" spans="1:15" x14ac:dyDescent="0.25">
      <c r="A166" s="15" t="s">
        <v>20</v>
      </c>
      <c r="B166" s="16" t="s">
        <v>30</v>
      </c>
      <c r="C166" s="17">
        <v>200</v>
      </c>
      <c r="D166" s="17">
        <v>94</v>
      </c>
      <c r="E166" s="17">
        <v>1</v>
      </c>
      <c r="F166" s="17"/>
      <c r="G166" s="17">
        <v>21.2</v>
      </c>
    </row>
    <row r="167" spans="1:15" x14ac:dyDescent="0.25">
      <c r="A167" s="15"/>
      <c r="B167" s="16" t="s">
        <v>16</v>
      </c>
      <c r="C167" s="16"/>
      <c r="D167" s="17">
        <f>SUM(D160:D166)</f>
        <v>642</v>
      </c>
      <c r="E167" s="17">
        <f>SUM(E160:E166)</f>
        <v>21.970000000000002</v>
      </c>
      <c r="F167" s="17">
        <f>SUM(F160:F166)</f>
        <v>14.9</v>
      </c>
      <c r="G167" s="17">
        <f>SUM(G160:G166)</f>
        <v>107.89</v>
      </c>
    </row>
    <row r="168" spans="1:15" x14ac:dyDescent="0.25">
      <c r="A168" s="16"/>
      <c r="B168" s="16" t="s">
        <v>31</v>
      </c>
      <c r="C168" s="16"/>
      <c r="D168" s="17">
        <f>D167+D158</f>
        <v>1413</v>
      </c>
      <c r="E168" s="17">
        <f t="shared" ref="E168:G168" si="7">E167+E158</f>
        <v>50.34</v>
      </c>
      <c r="F168" s="17">
        <f t="shared" si="7"/>
        <v>46.53</v>
      </c>
      <c r="G168" s="17">
        <f t="shared" si="7"/>
        <v>188.73000000000002</v>
      </c>
    </row>
    <row r="169" spans="1:15" x14ac:dyDescent="0.25">
      <c r="A169" s="242" t="s">
        <v>67</v>
      </c>
      <c r="B169" s="243"/>
      <c r="C169" s="243"/>
      <c r="D169" s="243"/>
      <c r="E169" s="243"/>
      <c r="F169" s="243"/>
      <c r="G169" s="244"/>
      <c r="I169" s="2"/>
      <c r="J169" s="2"/>
      <c r="K169" s="2"/>
      <c r="L169" s="2"/>
      <c r="M169" s="2"/>
      <c r="N169" s="2"/>
      <c r="O169" s="2"/>
    </row>
    <row r="170" spans="1:15" x14ac:dyDescent="0.25">
      <c r="A170" s="16"/>
      <c r="B170" s="245" t="s">
        <v>10</v>
      </c>
      <c r="C170" s="246"/>
      <c r="D170" s="246"/>
      <c r="E170" s="246"/>
      <c r="F170" s="246"/>
      <c r="G170" s="247"/>
      <c r="I170" s="44"/>
      <c r="J170" s="46"/>
      <c r="K170" s="47"/>
      <c r="L170" s="47"/>
      <c r="M170" s="47"/>
      <c r="N170" s="47"/>
      <c r="O170" s="47"/>
    </row>
    <row r="171" spans="1:15" x14ac:dyDescent="0.25">
      <c r="A171" s="22">
        <v>451</v>
      </c>
      <c r="B171" s="25" t="s">
        <v>132</v>
      </c>
      <c r="C171" s="40">
        <v>75</v>
      </c>
      <c r="D171" s="16">
        <v>223</v>
      </c>
      <c r="E171" s="16">
        <v>11.82</v>
      </c>
      <c r="F171" s="16">
        <v>13.68</v>
      </c>
      <c r="G171" s="16">
        <v>12.54</v>
      </c>
    </row>
    <row r="172" spans="1:15" x14ac:dyDescent="0.25">
      <c r="A172" s="22">
        <v>512</v>
      </c>
      <c r="B172" s="25" t="s">
        <v>97</v>
      </c>
      <c r="C172" s="16">
        <v>150</v>
      </c>
      <c r="D172" s="16">
        <v>205</v>
      </c>
      <c r="E172" s="16">
        <v>3.3</v>
      </c>
      <c r="F172" s="16">
        <v>7.69</v>
      </c>
      <c r="G172" s="16">
        <v>31.86</v>
      </c>
    </row>
    <row r="173" spans="1:15" x14ac:dyDescent="0.25">
      <c r="A173" s="22">
        <v>685</v>
      </c>
      <c r="B173" s="1" t="s">
        <v>74</v>
      </c>
      <c r="C173" s="17" t="s">
        <v>75</v>
      </c>
      <c r="D173" s="16">
        <v>58</v>
      </c>
      <c r="E173" s="16">
        <v>0.2</v>
      </c>
      <c r="F173" s="16">
        <v>0.1</v>
      </c>
      <c r="G173" s="16">
        <v>15.1</v>
      </c>
    </row>
    <row r="174" spans="1:15" x14ac:dyDescent="0.25">
      <c r="A174" s="22"/>
      <c r="B174" s="23" t="s">
        <v>46</v>
      </c>
      <c r="C174" s="24" t="s">
        <v>22</v>
      </c>
      <c r="D174" s="28">
        <v>108</v>
      </c>
      <c r="E174" s="23">
        <v>3.6</v>
      </c>
      <c r="F174" s="23">
        <v>0.48</v>
      </c>
      <c r="G174" s="23">
        <v>21.6</v>
      </c>
    </row>
    <row r="175" spans="1:15" x14ac:dyDescent="0.25">
      <c r="A175" s="22"/>
      <c r="B175" s="16" t="s">
        <v>77</v>
      </c>
      <c r="C175" s="16"/>
      <c r="D175" s="16">
        <f>SUM(D171:D174)</f>
        <v>594</v>
      </c>
      <c r="E175" s="16">
        <f>SUM(E171:E174)</f>
        <v>18.920000000000002</v>
      </c>
      <c r="F175" s="16">
        <f>SUM(F171:F174)</f>
        <v>21.950000000000003</v>
      </c>
      <c r="G175" s="16">
        <f>SUM(G171:G174)</f>
        <v>81.099999999999994</v>
      </c>
    </row>
    <row r="176" spans="1:15" x14ac:dyDescent="0.25">
      <c r="A176" s="23"/>
      <c r="B176" s="18" t="s">
        <v>17</v>
      </c>
      <c r="C176" s="16"/>
      <c r="D176" s="16"/>
      <c r="E176" s="16"/>
      <c r="F176" s="16"/>
      <c r="G176" s="16"/>
      <c r="J176" t="s">
        <v>125</v>
      </c>
      <c r="K176" t="s">
        <v>126</v>
      </c>
    </row>
    <row r="177" spans="1:12" x14ac:dyDescent="0.25">
      <c r="A177" s="23"/>
      <c r="B177" s="16" t="s">
        <v>24</v>
      </c>
      <c r="C177" s="17">
        <v>80</v>
      </c>
      <c r="D177" s="17">
        <v>10</v>
      </c>
      <c r="E177" s="17"/>
      <c r="F177" s="17"/>
      <c r="G177" s="17">
        <v>2.56</v>
      </c>
      <c r="K177">
        <v>5909</v>
      </c>
    </row>
    <row r="178" spans="1:12" x14ac:dyDescent="0.25">
      <c r="A178" s="22">
        <v>160</v>
      </c>
      <c r="B178" s="16" t="s">
        <v>84</v>
      </c>
      <c r="C178" s="16">
        <v>250</v>
      </c>
      <c r="D178" s="16">
        <v>164</v>
      </c>
      <c r="E178" s="16">
        <v>5.7</v>
      </c>
      <c r="F178" s="16">
        <v>5.87</v>
      </c>
      <c r="G178" s="16">
        <v>21.83</v>
      </c>
      <c r="L178" t="s">
        <v>134</v>
      </c>
    </row>
    <row r="179" spans="1:12" x14ac:dyDescent="0.25">
      <c r="A179" s="22">
        <v>397</v>
      </c>
      <c r="B179" s="1" t="s">
        <v>110</v>
      </c>
      <c r="C179" s="16">
        <v>100</v>
      </c>
      <c r="D179" s="16">
        <v>163</v>
      </c>
      <c r="E179" s="16">
        <v>16.07</v>
      </c>
      <c r="F179" s="16">
        <v>6.9</v>
      </c>
      <c r="G179" s="16">
        <v>8.9700000000000006</v>
      </c>
    </row>
    <row r="180" spans="1:12" x14ac:dyDescent="0.25">
      <c r="A180" s="22">
        <v>520</v>
      </c>
      <c r="B180" s="1" t="s">
        <v>104</v>
      </c>
      <c r="C180" s="17">
        <v>150</v>
      </c>
      <c r="D180" s="16">
        <v>140</v>
      </c>
      <c r="E180" s="16">
        <v>3.04</v>
      </c>
      <c r="F180" s="16">
        <v>4.96</v>
      </c>
      <c r="G180" s="16">
        <v>20.7</v>
      </c>
      <c r="J180" t="s">
        <v>127</v>
      </c>
      <c r="K180" t="s">
        <v>128</v>
      </c>
    </row>
    <row r="181" spans="1:12" x14ac:dyDescent="0.25">
      <c r="A181" s="22">
        <v>590</v>
      </c>
      <c r="B181" s="25" t="s">
        <v>124</v>
      </c>
      <c r="C181" s="24">
        <v>200</v>
      </c>
      <c r="D181" s="24">
        <v>86</v>
      </c>
      <c r="E181" s="24"/>
      <c r="F181" s="24"/>
      <c r="G181" s="24">
        <v>21.5</v>
      </c>
      <c r="K181" t="s">
        <v>130</v>
      </c>
    </row>
    <row r="182" spans="1:12" x14ac:dyDescent="0.25">
      <c r="A182" s="23"/>
      <c r="B182" s="1" t="s">
        <v>122</v>
      </c>
      <c r="C182" s="17">
        <v>30</v>
      </c>
      <c r="D182" s="40">
        <v>68</v>
      </c>
      <c r="E182" s="16">
        <v>2.2799999999999998</v>
      </c>
      <c r="F182" s="16">
        <v>0.24</v>
      </c>
      <c r="G182" s="16">
        <v>14.56</v>
      </c>
      <c r="L182" t="s">
        <v>131</v>
      </c>
    </row>
    <row r="183" spans="1:12" x14ac:dyDescent="0.25">
      <c r="A183" s="16"/>
      <c r="B183" s="16" t="s">
        <v>29</v>
      </c>
      <c r="C183" s="16">
        <v>150</v>
      </c>
      <c r="D183" s="16">
        <v>57</v>
      </c>
      <c r="E183" s="16">
        <v>1.35</v>
      </c>
      <c r="F183" s="16"/>
      <c r="G183" s="16">
        <v>12.6</v>
      </c>
    </row>
    <row r="184" spans="1:12" x14ac:dyDescent="0.25">
      <c r="A184" s="15" t="s">
        <v>20</v>
      </c>
      <c r="B184" s="16" t="s">
        <v>30</v>
      </c>
      <c r="C184" s="16">
        <v>200</v>
      </c>
      <c r="D184" s="16">
        <v>94</v>
      </c>
      <c r="E184" s="16">
        <v>1</v>
      </c>
      <c r="F184" s="16"/>
      <c r="G184" s="16">
        <v>21.2</v>
      </c>
    </row>
    <row r="185" spans="1:12" x14ac:dyDescent="0.25">
      <c r="A185" s="16"/>
      <c r="B185" s="16" t="s">
        <v>16</v>
      </c>
      <c r="C185" s="16"/>
      <c r="D185" s="16">
        <f>SUM(D177:D184)</f>
        <v>782</v>
      </c>
      <c r="E185" s="16">
        <f>SUM(E177:E184)</f>
        <v>29.44</v>
      </c>
      <c r="F185" s="16">
        <f>SUM(F177:F184)</f>
        <v>17.97</v>
      </c>
      <c r="G185" s="16">
        <f>SUM(G177:G184)</f>
        <v>123.92</v>
      </c>
    </row>
    <row r="186" spans="1:12" x14ac:dyDescent="0.25">
      <c r="A186" s="55"/>
      <c r="B186" s="55" t="s">
        <v>31</v>
      </c>
      <c r="C186" s="55"/>
      <c r="D186" s="55">
        <f>D185+D175</f>
        <v>1376</v>
      </c>
      <c r="E186" s="55">
        <f t="shared" ref="E186:G186" si="8">E185+E175</f>
        <v>48.36</v>
      </c>
      <c r="F186" s="55">
        <f t="shared" si="8"/>
        <v>39.92</v>
      </c>
      <c r="G186" s="55">
        <f t="shared" si="8"/>
        <v>205.01999999999998</v>
      </c>
    </row>
    <row r="187" spans="1:12" x14ac:dyDescent="0.25">
      <c r="A187" s="16"/>
      <c r="B187" s="16"/>
      <c r="C187" s="16"/>
      <c r="D187" s="55"/>
      <c r="E187" s="16"/>
      <c r="F187" s="16"/>
      <c r="G187" s="16"/>
    </row>
    <row r="188" spans="1:12" x14ac:dyDescent="0.25">
      <c r="A188" s="16"/>
      <c r="B188" s="1" t="s">
        <v>140</v>
      </c>
      <c r="C188" s="16"/>
      <c r="D188" s="55">
        <f>D15+D32+D51+D68+D85+D103+D122+D139+D158+D175</f>
        <v>5909</v>
      </c>
      <c r="E188" s="55">
        <f t="shared" ref="E188:G188" si="9">E15+E32+E51+E68+E85+E103+E122+E139+E158+E175</f>
        <v>197.50400000000002</v>
      </c>
      <c r="F188" s="55">
        <f t="shared" si="9"/>
        <v>203.07</v>
      </c>
      <c r="G188" s="55">
        <f t="shared" si="9"/>
        <v>823.18000000000006</v>
      </c>
    </row>
    <row r="189" spans="1:12" x14ac:dyDescent="0.25">
      <c r="A189" s="16"/>
      <c r="B189" s="16"/>
      <c r="C189" s="16"/>
      <c r="D189" s="55"/>
      <c r="E189" s="16"/>
      <c r="F189" s="16"/>
      <c r="G189" s="16"/>
    </row>
    <row r="190" spans="1:12" x14ac:dyDescent="0.25">
      <c r="A190" s="16"/>
      <c r="B190" s="1" t="s">
        <v>141</v>
      </c>
      <c r="C190" s="16"/>
      <c r="D190" s="55">
        <f>D24+D42+D60+D77+D94+D112+D131+D149+D167+D185</f>
        <v>8278</v>
      </c>
      <c r="E190" s="55">
        <f t="shared" ref="E190:G190" si="10">E24+E42+E60+E77+E94+E112+E131+E149+E167+E185</f>
        <v>285.62</v>
      </c>
      <c r="F190" s="55">
        <f t="shared" si="10"/>
        <v>271.13</v>
      </c>
      <c r="G190" s="55">
        <f t="shared" si="10"/>
        <v>1178.0100000000002</v>
      </c>
    </row>
    <row r="191" spans="1:12" ht="15.75" x14ac:dyDescent="0.25">
      <c r="A191" s="56"/>
      <c r="B191" s="56"/>
      <c r="C191" s="56"/>
      <c r="D191" s="56"/>
      <c r="E191" s="56"/>
      <c r="F191" s="56"/>
      <c r="G191" s="56"/>
    </row>
    <row r="192" spans="1:12" ht="15.75" x14ac:dyDescent="0.25">
      <c r="A192" s="12"/>
      <c r="B192" s="248" t="s">
        <v>85</v>
      </c>
      <c r="C192" s="248"/>
      <c r="D192" s="248"/>
      <c r="E192" s="248"/>
      <c r="F192" s="21"/>
      <c r="G192" s="21"/>
    </row>
    <row r="193" spans="1:7" ht="15.75" x14ac:dyDescent="0.25">
      <c r="A193" s="12"/>
      <c r="B193" s="239" t="s">
        <v>86</v>
      </c>
      <c r="C193" s="239"/>
      <c r="D193" s="239"/>
      <c r="E193" s="239"/>
      <c r="F193" s="239"/>
      <c r="G193" s="239"/>
    </row>
    <row r="194" spans="1:7" ht="15.75" x14ac:dyDescent="0.25">
      <c r="A194" s="12"/>
      <c r="B194" s="239" t="s">
        <v>87</v>
      </c>
      <c r="C194" s="239"/>
      <c r="D194" s="239"/>
      <c r="E194" s="239"/>
      <c r="F194" s="239"/>
      <c r="G194" s="239"/>
    </row>
    <row r="195" spans="1:7" ht="15.75" x14ac:dyDescent="0.25">
      <c r="A195" s="12"/>
      <c r="B195" s="239" t="s">
        <v>88</v>
      </c>
      <c r="C195" s="239"/>
      <c r="D195" s="239"/>
      <c r="E195" s="239"/>
      <c r="F195" s="239"/>
      <c r="G195" s="239"/>
    </row>
    <row r="196" spans="1:7" ht="15.75" x14ac:dyDescent="0.25">
      <c r="A196" s="12"/>
      <c r="B196" s="239" t="s">
        <v>89</v>
      </c>
      <c r="C196" s="239"/>
      <c r="D196" s="239"/>
      <c r="E196" s="239"/>
      <c r="F196" s="239"/>
      <c r="G196" s="239"/>
    </row>
    <row r="197" spans="1:7" ht="15.75" x14ac:dyDescent="0.25">
      <c r="A197" s="12"/>
      <c r="B197" s="239" t="s">
        <v>91</v>
      </c>
      <c r="C197" s="239"/>
      <c r="D197" s="239"/>
      <c r="E197" s="239"/>
      <c r="F197" s="239"/>
      <c r="G197" s="239"/>
    </row>
    <row r="198" spans="1:7" ht="15.75" x14ac:dyDescent="0.25">
      <c r="A198" s="12"/>
      <c r="B198" s="239" t="s">
        <v>90</v>
      </c>
      <c r="C198" s="239"/>
      <c r="D198" s="239"/>
      <c r="E198" s="239"/>
      <c r="F198" s="239"/>
      <c r="G198" s="239"/>
    </row>
    <row r="199" spans="1:7" ht="15.75" x14ac:dyDescent="0.25">
      <c r="A199" s="12"/>
      <c r="B199" s="239" t="s">
        <v>92</v>
      </c>
      <c r="C199" s="239"/>
      <c r="D199" s="239"/>
      <c r="E199" s="239"/>
      <c r="F199" s="239"/>
      <c r="G199" s="239"/>
    </row>
    <row r="200" spans="1:7" ht="15.75" x14ac:dyDescent="0.25">
      <c r="A200" s="12"/>
      <c r="B200" s="239" t="s">
        <v>93</v>
      </c>
      <c r="C200" s="239"/>
      <c r="D200" s="239"/>
      <c r="E200" s="239"/>
      <c r="F200" s="239"/>
      <c r="G200" s="239"/>
    </row>
    <row r="201" spans="1:7" ht="15.75" x14ac:dyDescent="0.25">
      <c r="A201" s="12"/>
      <c r="B201" s="239" t="s">
        <v>94</v>
      </c>
      <c r="C201" s="239"/>
      <c r="D201" s="239"/>
      <c r="E201" s="239"/>
      <c r="F201" s="239"/>
      <c r="G201" s="239"/>
    </row>
    <row r="202" spans="1:7" ht="15.75" x14ac:dyDescent="0.25">
      <c r="A202" s="12"/>
      <c r="B202" s="239" t="s">
        <v>95</v>
      </c>
      <c r="C202" s="239"/>
      <c r="D202" s="239"/>
      <c r="E202" s="239"/>
      <c r="F202" s="239"/>
      <c r="G202" s="239"/>
    </row>
    <row r="203" spans="1:7" ht="15.75" x14ac:dyDescent="0.25">
      <c r="A203" s="12"/>
      <c r="B203" s="239" t="s">
        <v>103</v>
      </c>
      <c r="C203" s="239"/>
      <c r="D203" s="239"/>
      <c r="E203" s="239"/>
      <c r="F203" s="239"/>
      <c r="G203" s="239"/>
    </row>
    <row r="204" spans="1:7" ht="15.75" x14ac:dyDescent="0.25">
      <c r="A204" s="12"/>
      <c r="B204" s="21" t="s">
        <v>135</v>
      </c>
      <c r="C204" s="21"/>
      <c r="D204" s="21"/>
      <c r="E204" s="21"/>
      <c r="F204" s="21"/>
      <c r="G204" s="21"/>
    </row>
    <row r="205" spans="1:7" ht="15.75" x14ac:dyDescent="0.25">
      <c r="A205" s="12"/>
      <c r="B205" s="21" t="s">
        <v>136</v>
      </c>
      <c r="C205" s="12"/>
      <c r="D205" s="12"/>
      <c r="E205" s="12"/>
      <c r="F205" s="12"/>
      <c r="G205" s="12"/>
    </row>
    <row r="206" spans="1:7" ht="15.75" x14ac:dyDescent="0.25">
      <c r="A206" s="12"/>
      <c r="B206" s="21" t="s">
        <v>137</v>
      </c>
      <c r="C206" s="12"/>
      <c r="D206" s="12"/>
      <c r="E206" s="12"/>
      <c r="F206" s="12"/>
      <c r="G206" s="12"/>
    </row>
    <row r="207" spans="1:7" ht="15.75" x14ac:dyDescent="0.25">
      <c r="A207" s="12"/>
      <c r="B207" s="21" t="s">
        <v>138</v>
      </c>
      <c r="C207" s="21"/>
      <c r="D207" s="21"/>
      <c r="E207" s="21"/>
      <c r="F207" s="21"/>
      <c r="G207" s="21"/>
    </row>
    <row r="208" spans="1:7" ht="15.75" x14ac:dyDescent="0.25">
      <c r="A208" s="12"/>
      <c r="B208" s="21" t="s">
        <v>139</v>
      </c>
      <c r="C208" s="21"/>
      <c r="D208" s="21"/>
      <c r="E208" s="21"/>
      <c r="F208" s="21"/>
      <c r="G208" s="21"/>
    </row>
    <row r="209" spans="1:7" ht="15.75" x14ac:dyDescent="0.25">
      <c r="A209" s="12"/>
      <c r="B209" s="21"/>
      <c r="C209" s="21"/>
      <c r="D209" s="21"/>
      <c r="E209" s="21"/>
      <c r="F209" s="21"/>
      <c r="G209" s="21"/>
    </row>
    <row r="210" spans="1:7" x14ac:dyDescent="0.25">
      <c r="A210" s="12"/>
      <c r="B210" s="12"/>
      <c r="C210" s="12"/>
      <c r="D210" s="12"/>
      <c r="E210" s="12"/>
      <c r="F210" s="12"/>
      <c r="G210" s="12"/>
    </row>
    <row r="211" spans="1:7" x14ac:dyDescent="0.25">
      <c r="A211" s="29"/>
      <c r="B211" s="30"/>
      <c r="C211" s="30"/>
      <c r="D211" s="30"/>
      <c r="E211" s="30"/>
      <c r="F211" s="30"/>
      <c r="G211" s="31"/>
    </row>
    <row r="212" spans="1:7" x14ac:dyDescent="0.25">
      <c r="A212" s="232"/>
      <c r="B212" s="233"/>
      <c r="C212" s="233"/>
      <c r="D212" s="233"/>
      <c r="E212" s="233"/>
      <c r="F212" s="233"/>
      <c r="G212" s="234"/>
    </row>
    <row r="213" spans="1:7" x14ac:dyDescent="0.25">
      <c r="A213" s="232"/>
      <c r="B213" s="233"/>
      <c r="C213" s="233"/>
      <c r="D213" s="233"/>
      <c r="E213" s="233"/>
      <c r="F213" s="233"/>
      <c r="G213" s="234"/>
    </row>
    <row r="214" spans="1:7" x14ac:dyDescent="0.25">
      <c r="A214" s="232"/>
      <c r="B214" s="233"/>
      <c r="C214" s="233"/>
      <c r="D214" s="233"/>
      <c r="E214" s="233"/>
      <c r="F214" s="233"/>
      <c r="G214" s="234"/>
    </row>
    <row r="215" spans="1:7" x14ac:dyDescent="0.25">
      <c r="A215" s="232"/>
      <c r="B215" s="233"/>
      <c r="C215" s="233"/>
      <c r="D215" s="233"/>
      <c r="E215" s="233"/>
      <c r="F215" s="233"/>
      <c r="G215" s="234"/>
    </row>
    <row r="216" spans="1:7" ht="15.75" x14ac:dyDescent="0.25">
      <c r="A216" s="235"/>
      <c r="B216" s="236"/>
      <c r="C216" s="236"/>
      <c r="D216" s="236"/>
      <c r="E216" s="236"/>
      <c r="F216" s="236"/>
      <c r="G216" s="237"/>
    </row>
    <row r="217" spans="1:7" x14ac:dyDescent="0.25">
      <c r="A217" s="38"/>
      <c r="B217" s="37"/>
      <c r="C217" s="37"/>
      <c r="D217" s="37"/>
      <c r="E217" s="37"/>
      <c r="F217" s="37"/>
      <c r="G217" s="39"/>
    </row>
    <row r="218" spans="1:7" x14ac:dyDescent="0.25">
      <c r="A218" s="32"/>
      <c r="B218" s="2"/>
      <c r="C218" s="2"/>
      <c r="D218" s="2"/>
      <c r="E218" s="2"/>
      <c r="F218" s="2"/>
      <c r="G218" s="33"/>
    </row>
    <row r="219" spans="1:7" x14ac:dyDescent="0.25">
      <c r="A219" s="32"/>
      <c r="B219" s="2"/>
      <c r="C219" s="2"/>
      <c r="D219" s="2"/>
      <c r="E219" s="2"/>
      <c r="F219" s="2"/>
      <c r="G219" s="33"/>
    </row>
    <row r="220" spans="1:7" x14ac:dyDescent="0.25">
      <c r="A220" s="32"/>
      <c r="B220" s="2"/>
      <c r="C220" s="2"/>
      <c r="D220" s="2"/>
      <c r="E220" s="2"/>
      <c r="F220" s="2"/>
      <c r="G220" s="33"/>
    </row>
    <row r="221" spans="1:7" x14ac:dyDescent="0.25">
      <c r="A221" s="32"/>
      <c r="B221" s="2"/>
      <c r="C221" s="2"/>
      <c r="D221" s="2"/>
      <c r="E221" s="2"/>
      <c r="F221" s="2"/>
      <c r="G221" s="33"/>
    </row>
    <row r="222" spans="1:7" x14ac:dyDescent="0.25">
      <c r="A222" s="32"/>
      <c r="B222" s="238"/>
      <c r="C222" s="238"/>
      <c r="D222" s="238"/>
      <c r="E222" s="238"/>
      <c r="F222" s="238"/>
      <c r="G222" s="33"/>
    </row>
    <row r="223" spans="1:7" x14ac:dyDescent="0.25">
      <c r="A223" s="32"/>
      <c r="B223" s="238"/>
      <c r="C223" s="238"/>
      <c r="D223" s="238"/>
      <c r="E223" s="238"/>
      <c r="F223" s="238"/>
      <c r="G223" s="33"/>
    </row>
    <row r="224" spans="1:7" x14ac:dyDescent="0.25">
      <c r="A224" s="32"/>
      <c r="B224" s="238"/>
      <c r="C224" s="238"/>
      <c r="D224" s="238"/>
      <c r="E224" s="238"/>
      <c r="F224" s="238"/>
      <c r="G224" s="33"/>
    </row>
    <row r="225" spans="1:7" x14ac:dyDescent="0.25">
      <c r="A225" s="32"/>
      <c r="B225" s="229"/>
      <c r="C225" s="229"/>
      <c r="D225" s="229"/>
      <c r="E225" s="229"/>
      <c r="F225" s="229"/>
      <c r="G225" s="33"/>
    </row>
    <row r="226" spans="1:7" x14ac:dyDescent="0.25">
      <c r="A226" s="32"/>
      <c r="B226" s="2"/>
      <c r="C226" s="2"/>
      <c r="D226" s="2"/>
      <c r="E226" s="2"/>
      <c r="F226" s="2"/>
      <c r="G226" s="33"/>
    </row>
    <row r="227" spans="1:7" x14ac:dyDescent="0.25">
      <c r="A227" s="32"/>
      <c r="B227" s="2"/>
      <c r="C227" s="2"/>
      <c r="D227" s="2"/>
      <c r="E227" s="2"/>
      <c r="F227" s="2"/>
      <c r="G227" s="33"/>
    </row>
    <row r="228" spans="1:7" x14ac:dyDescent="0.25">
      <c r="A228" s="32"/>
      <c r="B228" s="2"/>
      <c r="C228" s="2"/>
      <c r="D228" s="2"/>
      <c r="E228" s="2"/>
      <c r="F228" s="2"/>
      <c r="G228" s="33"/>
    </row>
    <row r="229" spans="1:7" ht="18.75" x14ac:dyDescent="0.3">
      <c r="A229" s="32"/>
      <c r="B229" s="230"/>
      <c r="C229" s="230"/>
      <c r="D229" s="230"/>
      <c r="E229" s="230"/>
      <c r="F229" s="230"/>
      <c r="G229" s="33"/>
    </row>
    <row r="230" spans="1:7" ht="18.75" x14ac:dyDescent="0.3">
      <c r="A230" s="32"/>
      <c r="B230" s="230"/>
      <c r="C230" s="230"/>
      <c r="D230" s="230"/>
      <c r="E230" s="230"/>
      <c r="F230" s="230"/>
      <c r="G230" s="33"/>
    </row>
    <row r="231" spans="1:7" ht="18.75" x14ac:dyDescent="0.3">
      <c r="A231" s="32"/>
      <c r="B231" s="230"/>
      <c r="C231" s="230"/>
      <c r="D231" s="230"/>
      <c r="E231" s="230"/>
      <c r="F231" s="230"/>
      <c r="G231" s="33"/>
    </row>
    <row r="232" spans="1:7" ht="18.75" x14ac:dyDescent="0.3">
      <c r="A232" s="32"/>
      <c r="B232" s="231" t="s">
        <v>96</v>
      </c>
      <c r="C232" s="231"/>
      <c r="D232" s="231"/>
      <c r="E232" s="231"/>
      <c r="F232" s="231"/>
      <c r="G232" s="33"/>
    </row>
    <row r="233" spans="1:7" x14ac:dyDescent="0.25">
      <c r="A233" s="32"/>
      <c r="B233" s="37"/>
      <c r="C233" s="37"/>
      <c r="D233" s="37"/>
      <c r="E233" s="37"/>
      <c r="F233" s="37"/>
      <c r="G233" s="33"/>
    </row>
    <row r="234" spans="1:7" x14ac:dyDescent="0.25">
      <c r="A234" s="32"/>
      <c r="B234" s="2"/>
      <c r="C234" s="2"/>
      <c r="D234" s="2"/>
      <c r="E234" s="2"/>
      <c r="F234" s="2"/>
      <c r="G234" s="33"/>
    </row>
    <row r="235" spans="1:7" x14ac:dyDescent="0.25">
      <c r="A235" s="32"/>
      <c r="B235" s="2"/>
      <c r="C235" s="2"/>
      <c r="D235" s="2"/>
      <c r="E235" s="2"/>
      <c r="F235" s="2"/>
      <c r="G235" s="33"/>
    </row>
    <row r="236" spans="1:7" x14ac:dyDescent="0.25">
      <c r="A236" s="32"/>
      <c r="B236" s="2"/>
      <c r="C236" s="2"/>
      <c r="D236" s="2"/>
      <c r="E236" s="2"/>
      <c r="F236" s="2"/>
      <c r="G236" s="33"/>
    </row>
    <row r="237" spans="1:7" x14ac:dyDescent="0.25">
      <c r="A237" s="32"/>
      <c r="B237" s="2"/>
      <c r="C237" s="2"/>
      <c r="D237" s="2"/>
      <c r="E237" s="2"/>
      <c r="F237" s="2"/>
      <c r="G237" s="33"/>
    </row>
    <row r="238" spans="1:7" x14ac:dyDescent="0.25">
      <c r="A238" s="32"/>
      <c r="B238" s="2"/>
      <c r="C238" s="2"/>
      <c r="D238" s="2"/>
      <c r="E238" s="2"/>
      <c r="F238" s="2"/>
      <c r="G238" s="33"/>
    </row>
    <row r="239" spans="1:7" x14ac:dyDescent="0.25">
      <c r="A239" s="32"/>
      <c r="B239" s="2"/>
      <c r="C239" s="2"/>
      <c r="D239" s="2"/>
      <c r="E239" s="2"/>
      <c r="F239" s="2"/>
      <c r="G239" s="33"/>
    </row>
    <row r="240" spans="1:7" x14ac:dyDescent="0.25">
      <c r="A240" s="32"/>
      <c r="B240" s="2"/>
      <c r="C240" s="2"/>
      <c r="D240" s="2"/>
      <c r="E240" s="2"/>
      <c r="F240" s="2"/>
      <c r="G240" s="33"/>
    </row>
    <row r="241" spans="1:7" x14ac:dyDescent="0.25">
      <c r="A241" s="32"/>
      <c r="B241" s="2"/>
      <c r="C241" s="2"/>
      <c r="D241" s="2"/>
      <c r="E241" s="2"/>
      <c r="F241" s="2"/>
      <c r="G241" s="33"/>
    </row>
    <row r="242" spans="1:7" x14ac:dyDescent="0.25">
      <c r="A242" s="32"/>
      <c r="B242" s="2"/>
      <c r="C242" s="2"/>
      <c r="D242" s="2"/>
      <c r="E242" s="2"/>
      <c r="F242" s="2"/>
      <c r="G242" s="33"/>
    </row>
    <row r="243" spans="1:7" x14ac:dyDescent="0.25">
      <c r="A243" s="32"/>
      <c r="B243" s="2"/>
      <c r="C243" s="2"/>
      <c r="D243" s="2"/>
      <c r="E243" s="2"/>
      <c r="F243" s="2"/>
      <c r="G243" s="33"/>
    </row>
    <row r="244" spans="1:7" x14ac:dyDescent="0.25">
      <c r="A244" s="32"/>
      <c r="B244" s="2"/>
      <c r="C244" s="2"/>
      <c r="D244" s="2"/>
      <c r="E244" s="2"/>
      <c r="F244" s="2"/>
      <c r="G244" s="33"/>
    </row>
    <row r="245" spans="1:7" x14ac:dyDescent="0.25">
      <c r="A245" s="32"/>
      <c r="B245" s="2"/>
      <c r="C245" s="2"/>
      <c r="D245" s="2"/>
      <c r="E245" s="2"/>
      <c r="F245" s="2"/>
      <c r="G245" s="33"/>
    </row>
    <row r="246" spans="1:7" x14ac:dyDescent="0.25">
      <c r="A246" s="32"/>
      <c r="B246" s="2"/>
      <c r="C246" s="2"/>
      <c r="D246" s="2"/>
      <c r="E246" s="2"/>
      <c r="F246" s="2"/>
      <c r="G246" s="33"/>
    </row>
    <row r="247" spans="1:7" x14ac:dyDescent="0.25">
      <c r="A247" s="32"/>
      <c r="B247" s="2"/>
      <c r="C247" s="2"/>
      <c r="D247" s="2"/>
      <c r="E247" s="2"/>
      <c r="F247" s="2"/>
      <c r="G247" s="33"/>
    </row>
    <row r="248" spans="1:7" x14ac:dyDescent="0.25">
      <c r="A248" s="32"/>
      <c r="B248" s="2"/>
      <c r="C248" s="2"/>
      <c r="D248" s="2"/>
      <c r="E248" s="2"/>
      <c r="F248" s="2"/>
      <c r="G248" s="33"/>
    </row>
    <row r="249" spans="1:7" x14ac:dyDescent="0.25">
      <c r="A249" s="32"/>
      <c r="B249" s="2"/>
      <c r="C249" s="2"/>
      <c r="D249" s="2"/>
      <c r="E249" s="2"/>
      <c r="F249" s="2"/>
      <c r="G249" s="33"/>
    </row>
    <row r="250" spans="1:7" x14ac:dyDescent="0.25">
      <c r="A250" s="32"/>
      <c r="B250" s="2"/>
      <c r="C250" s="2"/>
      <c r="D250" s="2"/>
      <c r="E250" s="2"/>
      <c r="F250" s="2"/>
      <c r="G250" s="33"/>
    </row>
    <row r="251" spans="1:7" x14ac:dyDescent="0.25">
      <c r="A251" s="32"/>
      <c r="B251" s="2"/>
      <c r="C251" s="2"/>
      <c r="D251" s="2"/>
      <c r="E251" s="2"/>
      <c r="F251" s="2"/>
      <c r="G251" s="33"/>
    </row>
    <row r="252" spans="1:7" x14ac:dyDescent="0.25">
      <c r="A252" s="32"/>
      <c r="B252" s="2"/>
      <c r="C252" s="2"/>
      <c r="D252" s="2"/>
      <c r="E252" s="2"/>
      <c r="F252" s="2"/>
      <c r="G252" s="33"/>
    </row>
    <row r="253" spans="1:7" x14ac:dyDescent="0.25">
      <c r="A253" s="32"/>
      <c r="B253" s="2"/>
      <c r="C253" s="2"/>
      <c r="D253" s="2"/>
      <c r="E253" s="2"/>
      <c r="F253" s="2"/>
      <c r="G253" s="33"/>
    </row>
    <row r="254" spans="1:7" x14ac:dyDescent="0.25">
      <c r="A254" s="32"/>
      <c r="B254" s="2"/>
      <c r="C254" s="2"/>
      <c r="D254" s="2"/>
      <c r="E254" s="2"/>
      <c r="F254" s="2"/>
      <c r="G254" s="33"/>
    </row>
    <row r="255" spans="1:7" x14ac:dyDescent="0.25">
      <c r="A255" s="32"/>
      <c r="B255" s="2"/>
      <c r="C255" s="2"/>
      <c r="D255" s="2"/>
      <c r="E255" s="2"/>
      <c r="F255" s="2"/>
      <c r="G255" s="33"/>
    </row>
    <row r="256" spans="1:7" x14ac:dyDescent="0.25">
      <c r="A256" s="32"/>
      <c r="B256" s="2"/>
      <c r="C256" s="2"/>
      <c r="D256" s="2"/>
      <c r="E256" s="2"/>
      <c r="F256" s="2"/>
      <c r="G256" s="33"/>
    </row>
    <row r="257" spans="1:7" x14ac:dyDescent="0.25">
      <c r="A257" s="32"/>
      <c r="B257" s="2"/>
      <c r="C257" s="2"/>
      <c r="D257" s="2"/>
      <c r="E257" s="2"/>
      <c r="F257" s="2"/>
      <c r="G257" s="33"/>
    </row>
    <row r="258" spans="1:7" x14ac:dyDescent="0.25">
      <c r="A258" s="32"/>
      <c r="B258" s="2"/>
      <c r="C258" s="2"/>
      <c r="D258" s="2"/>
      <c r="E258" s="2"/>
      <c r="F258" s="2"/>
      <c r="G258" s="33"/>
    </row>
    <row r="259" spans="1:7" x14ac:dyDescent="0.25">
      <c r="A259" s="32"/>
      <c r="B259" s="2"/>
      <c r="C259" s="2"/>
      <c r="D259" s="2"/>
      <c r="E259" s="2"/>
      <c r="F259" s="2"/>
      <c r="G259" s="33"/>
    </row>
    <row r="260" spans="1:7" x14ac:dyDescent="0.25">
      <c r="A260" s="32"/>
      <c r="B260" s="2"/>
      <c r="C260" s="2"/>
      <c r="D260" s="2"/>
      <c r="E260" s="2"/>
      <c r="F260" s="2"/>
      <c r="G260" s="33"/>
    </row>
    <row r="261" spans="1:7" x14ac:dyDescent="0.25">
      <c r="A261" s="32"/>
      <c r="B261" s="2"/>
      <c r="C261" s="2"/>
      <c r="D261" s="2"/>
      <c r="E261" s="2"/>
      <c r="F261" s="2"/>
      <c r="G261" s="33"/>
    </row>
    <row r="262" spans="1:7" x14ac:dyDescent="0.25">
      <c r="A262" s="32"/>
      <c r="B262" s="2"/>
      <c r="C262" s="2"/>
      <c r="D262" s="2"/>
      <c r="E262" s="2"/>
      <c r="F262" s="2"/>
      <c r="G262" s="33"/>
    </row>
    <row r="263" spans="1:7" x14ac:dyDescent="0.25">
      <c r="A263" s="32"/>
      <c r="B263" s="2"/>
      <c r="C263" s="2"/>
      <c r="D263" s="2"/>
      <c r="E263" s="2"/>
      <c r="F263" s="2"/>
      <c r="G263" s="33"/>
    </row>
    <row r="264" spans="1:7" x14ac:dyDescent="0.25">
      <c r="A264" s="32"/>
      <c r="B264" s="2"/>
      <c r="C264" s="2"/>
      <c r="D264" s="2"/>
      <c r="E264" s="2"/>
      <c r="F264" s="2"/>
      <c r="G264" s="33"/>
    </row>
    <row r="265" spans="1:7" x14ac:dyDescent="0.25">
      <c r="A265" s="32"/>
      <c r="B265" s="2"/>
      <c r="C265" s="2"/>
      <c r="D265" s="2"/>
      <c r="E265" s="2"/>
      <c r="F265" s="2"/>
      <c r="G265" s="33"/>
    </row>
    <row r="266" spans="1:7" x14ac:dyDescent="0.25">
      <c r="A266" s="32"/>
      <c r="B266" s="2"/>
      <c r="C266" s="2"/>
      <c r="D266" s="2"/>
      <c r="E266" s="2"/>
      <c r="F266" s="2"/>
      <c r="G266" s="33"/>
    </row>
    <row r="267" spans="1:7" x14ac:dyDescent="0.25">
      <c r="A267" s="32"/>
      <c r="B267" s="2"/>
      <c r="C267" s="2" t="s">
        <v>99</v>
      </c>
      <c r="D267" s="2"/>
      <c r="E267" s="2"/>
      <c r="F267" s="2"/>
      <c r="G267" s="33"/>
    </row>
    <row r="268" spans="1:7" x14ac:dyDescent="0.25">
      <c r="A268" s="32"/>
      <c r="B268" s="2"/>
      <c r="C268" s="2"/>
      <c r="D268" s="2"/>
      <c r="E268" s="2"/>
      <c r="F268" s="2"/>
      <c r="G268" s="33"/>
    </row>
    <row r="269" spans="1:7" x14ac:dyDescent="0.25">
      <c r="A269" s="32"/>
      <c r="B269" s="2"/>
      <c r="C269" s="2"/>
      <c r="D269" s="2"/>
      <c r="E269" s="2"/>
      <c r="F269" s="2"/>
      <c r="G269" s="33"/>
    </row>
    <row r="270" spans="1:7" x14ac:dyDescent="0.25">
      <c r="A270" s="32"/>
      <c r="B270" s="2"/>
      <c r="C270" s="2"/>
      <c r="D270" s="2"/>
      <c r="E270" s="2"/>
      <c r="F270" s="2"/>
      <c r="G270" s="33"/>
    </row>
    <row r="271" spans="1:7" x14ac:dyDescent="0.25">
      <c r="A271" s="32"/>
      <c r="B271" s="2"/>
      <c r="C271" s="2"/>
      <c r="D271" s="2"/>
      <c r="E271" s="2"/>
      <c r="F271" s="2"/>
      <c r="G271" s="33"/>
    </row>
    <row r="272" spans="1:7" x14ac:dyDescent="0.25">
      <c r="A272" s="32"/>
      <c r="B272" s="2"/>
      <c r="C272" s="2"/>
      <c r="D272" s="2"/>
      <c r="E272" s="2"/>
      <c r="F272" s="2"/>
      <c r="G272" s="33"/>
    </row>
    <row r="273" spans="1:7" x14ac:dyDescent="0.25">
      <c r="A273" s="32"/>
      <c r="B273" s="2"/>
      <c r="C273" s="2"/>
      <c r="D273" s="2"/>
      <c r="E273" s="2"/>
      <c r="F273" s="2"/>
      <c r="G273" s="33"/>
    </row>
    <row r="274" spans="1:7" x14ac:dyDescent="0.25">
      <c r="A274" s="32"/>
      <c r="B274" s="2"/>
      <c r="C274" s="2"/>
      <c r="D274" s="2"/>
      <c r="E274" s="2"/>
      <c r="F274" s="2"/>
      <c r="G274" s="33"/>
    </row>
    <row r="275" spans="1:7" x14ac:dyDescent="0.25">
      <c r="A275" s="32"/>
      <c r="B275" s="2"/>
      <c r="C275" s="2"/>
      <c r="D275" s="2"/>
      <c r="E275" s="2"/>
      <c r="F275" s="2"/>
      <c r="G275" s="33"/>
    </row>
    <row r="276" spans="1:7" x14ac:dyDescent="0.25">
      <c r="A276" s="32"/>
      <c r="B276" s="2"/>
      <c r="C276" s="2"/>
      <c r="D276" s="2"/>
      <c r="E276" s="2"/>
      <c r="F276" s="2"/>
      <c r="G276" s="33"/>
    </row>
    <row r="277" spans="1:7" x14ac:dyDescent="0.25">
      <c r="A277" s="32"/>
      <c r="B277" s="2"/>
      <c r="C277" s="2"/>
      <c r="D277" s="2"/>
      <c r="E277" s="2"/>
      <c r="F277" s="2"/>
      <c r="G277" s="33"/>
    </row>
    <row r="278" spans="1:7" x14ac:dyDescent="0.25">
      <c r="A278" s="34"/>
      <c r="B278" s="35"/>
      <c r="C278" s="35"/>
      <c r="D278" s="35"/>
      <c r="E278" s="35"/>
      <c r="F278" s="35"/>
      <c r="G278" s="36"/>
    </row>
  </sheetData>
  <mergeCells count="52">
    <mergeCell ref="A97:G97"/>
    <mergeCell ref="A96:G96"/>
    <mergeCell ref="B98:G98"/>
    <mergeCell ref="A44:G44"/>
    <mergeCell ref="B45:G45"/>
    <mergeCell ref="A62:G62"/>
    <mergeCell ref="B63:G63"/>
    <mergeCell ref="A79:G79"/>
    <mergeCell ref="B80:G80"/>
    <mergeCell ref="A8:G8"/>
    <mergeCell ref="B1:F4"/>
    <mergeCell ref="A26:G26"/>
    <mergeCell ref="B27:G27"/>
    <mergeCell ref="E5:G5"/>
    <mergeCell ref="A5:A6"/>
    <mergeCell ref="B5:B6"/>
    <mergeCell ref="C5:C6"/>
    <mergeCell ref="D5:D6"/>
    <mergeCell ref="A7:G7"/>
    <mergeCell ref="A114:G114"/>
    <mergeCell ref="B115:G115"/>
    <mergeCell ref="A133:G133"/>
    <mergeCell ref="B134:G134"/>
    <mergeCell ref="A151:G151"/>
    <mergeCell ref="B194:G194"/>
    <mergeCell ref="B195:G195"/>
    <mergeCell ref="B196:G196"/>
    <mergeCell ref="B197:G197"/>
    <mergeCell ref="B199:G199"/>
    <mergeCell ref="B152:G152"/>
    <mergeCell ref="A169:G169"/>
    <mergeCell ref="B170:G170"/>
    <mergeCell ref="B192:E192"/>
    <mergeCell ref="B193:G193"/>
    <mergeCell ref="B203:G203"/>
    <mergeCell ref="B198:G198"/>
    <mergeCell ref="A212:G212"/>
    <mergeCell ref="A213:G213"/>
    <mergeCell ref="A214:G214"/>
    <mergeCell ref="B200:G200"/>
    <mergeCell ref="B201:G201"/>
    <mergeCell ref="B202:G202"/>
    <mergeCell ref="A215:G215"/>
    <mergeCell ref="A216:G216"/>
    <mergeCell ref="B222:F222"/>
    <mergeCell ref="B223:F223"/>
    <mergeCell ref="B224:F224"/>
    <mergeCell ref="B225:F225"/>
    <mergeCell ref="B229:F229"/>
    <mergeCell ref="B230:F230"/>
    <mergeCell ref="B231:F231"/>
    <mergeCell ref="B232:F232"/>
  </mergeCells>
  <pageMargins left="0.7" right="0.7" top="0.75" bottom="0.75" header="0.3" footer="0.3"/>
  <pageSetup paperSize="9" scale="5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277"/>
  <sheetViews>
    <sheetView workbookViewId="0">
      <selection activeCell="A12" sqref="A12:K12"/>
    </sheetView>
  </sheetViews>
  <sheetFormatPr defaultRowHeight="15" x14ac:dyDescent="0.25"/>
  <cols>
    <col min="1" max="1" width="8.5703125" customWidth="1"/>
    <col min="2" max="2" width="35.5703125" customWidth="1"/>
    <col min="3" max="3" width="12.42578125" customWidth="1"/>
    <col min="4" max="4" width="12.7109375" customWidth="1"/>
    <col min="6" max="6" width="10.140625" customWidth="1"/>
    <col min="7" max="7" width="11.5703125" customWidth="1"/>
    <col min="8" max="8" width="6.7109375" customWidth="1"/>
    <col min="9" max="10" width="7.28515625" customWidth="1"/>
    <col min="11" max="11" width="6.85546875" customWidth="1"/>
  </cols>
  <sheetData>
    <row r="1" spans="1:91" x14ac:dyDescent="0.25">
      <c r="B1" s="252" t="s">
        <v>377</v>
      </c>
      <c r="C1" s="252"/>
      <c r="D1" s="252"/>
      <c r="E1" s="252"/>
      <c r="F1" s="252"/>
    </row>
    <row r="2" spans="1:91" x14ac:dyDescent="0.25">
      <c r="B2" s="252"/>
      <c r="C2" s="252"/>
      <c r="D2" s="252"/>
      <c r="E2" s="252"/>
      <c r="F2" s="252"/>
    </row>
    <row r="3" spans="1:91" x14ac:dyDescent="0.25">
      <c r="B3" s="252"/>
      <c r="C3" s="252"/>
      <c r="D3" s="252"/>
      <c r="E3" s="252"/>
      <c r="F3" s="252"/>
    </row>
    <row r="4" spans="1:91" x14ac:dyDescent="0.25">
      <c r="B4" s="253"/>
      <c r="C4" s="253"/>
      <c r="D4" s="253"/>
      <c r="E4" s="253"/>
      <c r="F4" s="253"/>
      <c r="J4" t="s">
        <v>400</v>
      </c>
    </row>
    <row r="5" spans="1:91" ht="15.75" customHeight="1" x14ac:dyDescent="0.25">
      <c r="A5" s="279" t="s">
        <v>7</v>
      </c>
      <c r="B5" s="279" t="s">
        <v>0</v>
      </c>
      <c r="C5" s="279" t="s">
        <v>1</v>
      </c>
      <c r="D5" s="279" t="s">
        <v>2</v>
      </c>
      <c r="E5" s="275" t="s">
        <v>3</v>
      </c>
      <c r="F5" s="281"/>
      <c r="G5" s="281"/>
      <c r="H5" s="276" t="s">
        <v>170</v>
      </c>
      <c r="I5" s="277"/>
      <c r="J5" s="277"/>
      <c r="K5" s="278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</row>
    <row r="6" spans="1:91" s="1" customFormat="1" ht="32.25" customHeight="1" x14ac:dyDescent="0.25">
      <c r="A6" s="280"/>
      <c r="B6" s="280"/>
      <c r="C6" s="280"/>
      <c r="D6" s="280"/>
      <c r="E6" s="201" t="s">
        <v>6</v>
      </c>
      <c r="F6" s="201" t="s">
        <v>4</v>
      </c>
      <c r="G6" s="203" t="s">
        <v>5</v>
      </c>
      <c r="H6" s="103" t="s">
        <v>171</v>
      </c>
      <c r="I6" s="103" t="s">
        <v>172</v>
      </c>
      <c r="J6" s="103" t="s">
        <v>173</v>
      </c>
      <c r="K6" s="103" t="s">
        <v>174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</row>
    <row r="7" spans="1:91" x14ac:dyDescent="0.25">
      <c r="A7" s="242" t="s">
        <v>8</v>
      </c>
      <c r="B7" s="243"/>
      <c r="C7" s="243"/>
      <c r="D7" s="243"/>
      <c r="E7" s="243"/>
      <c r="F7" s="243"/>
      <c r="G7" s="243"/>
      <c r="H7" s="101"/>
      <c r="I7" s="102"/>
      <c r="J7" s="102"/>
      <c r="K7" s="5"/>
    </row>
    <row r="8" spans="1:91" x14ac:dyDescent="0.25">
      <c r="A8" s="242" t="s">
        <v>9</v>
      </c>
      <c r="B8" s="243"/>
      <c r="C8" s="243"/>
      <c r="D8" s="243"/>
      <c r="E8" s="243"/>
      <c r="F8" s="243"/>
      <c r="G8" s="243"/>
      <c r="H8" s="101"/>
      <c r="I8" s="102"/>
      <c r="J8" s="102"/>
      <c r="K8" s="5"/>
    </row>
    <row r="9" spans="1:91" x14ac:dyDescent="0.25">
      <c r="A9" s="16"/>
      <c r="B9" s="18" t="s">
        <v>10</v>
      </c>
      <c r="C9" s="16"/>
      <c r="D9" s="16"/>
      <c r="E9" s="16"/>
      <c r="F9" s="16"/>
      <c r="G9" s="49"/>
      <c r="H9" s="1"/>
      <c r="I9" s="1"/>
      <c r="J9" s="1"/>
      <c r="K9" s="1"/>
    </row>
    <row r="10" spans="1:91" x14ac:dyDescent="0.25">
      <c r="A10" s="22">
        <v>340</v>
      </c>
      <c r="B10" s="16" t="s">
        <v>12</v>
      </c>
      <c r="C10" s="40" t="s">
        <v>120</v>
      </c>
      <c r="D10" s="16">
        <v>253</v>
      </c>
      <c r="E10" s="16">
        <v>12.7</v>
      </c>
      <c r="F10" s="16">
        <v>19.84</v>
      </c>
      <c r="G10" s="49">
        <v>5.73</v>
      </c>
      <c r="H10" s="1">
        <v>0.14000000000000001</v>
      </c>
      <c r="I10" s="1">
        <v>0.4</v>
      </c>
      <c r="J10" s="1">
        <v>0.6</v>
      </c>
      <c r="K10" s="1">
        <v>7</v>
      </c>
    </row>
    <row r="11" spans="1:91" ht="15.75" x14ac:dyDescent="0.25">
      <c r="A11" s="22">
        <v>692</v>
      </c>
      <c r="B11" s="23" t="s">
        <v>13</v>
      </c>
      <c r="C11" s="24">
        <v>200</v>
      </c>
      <c r="D11" s="126">
        <v>63</v>
      </c>
      <c r="E11" s="126">
        <v>1.4</v>
      </c>
      <c r="F11" s="126">
        <v>1.2</v>
      </c>
      <c r="G11" s="126">
        <v>11.4</v>
      </c>
      <c r="H11" s="141">
        <v>5.3999999999999999E-2</v>
      </c>
      <c r="I11" s="141">
        <v>0.39</v>
      </c>
      <c r="J11" s="141">
        <v>9.2999999999999999E-2</v>
      </c>
      <c r="K11" s="141">
        <v>0.6</v>
      </c>
    </row>
    <row r="12" spans="1:91" x14ac:dyDescent="0.25">
      <c r="A12" s="22" t="s">
        <v>20</v>
      </c>
      <c r="B12" s="16" t="s">
        <v>18</v>
      </c>
      <c r="C12" s="16">
        <v>100</v>
      </c>
      <c r="D12" s="16">
        <v>85</v>
      </c>
      <c r="E12" s="16">
        <v>5</v>
      </c>
      <c r="F12" s="16">
        <v>3.2</v>
      </c>
      <c r="G12" s="49">
        <v>8.48</v>
      </c>
      <c r="H12" s="1">
        <v>0.03</v>
      </c>
      <c r="I12" s="1">
        <v>0.26200000000000001</v>
      </c>
      <c r="J12" s="1">
        <v>1.2E-2</v>
      </c>
      <c r="K12" s="1"/>
    </row>
    <row r="13" spans="1:91" ht="15.75" x14ac:dyDescent="0.25">
      <c r="A13" s="22"/>
      <c r="B13" s="16" t="s">
        <v>15</v>
      </c>
      <c r="C13" s="16">
        <v>15</v>
      </c>
      <c r="D13" s="126">
        <v>53.7</v>
      </c>
      <c r="E13" s="126">
        <v>3.48</v>
      </c>
      <c r="F13" s="126">
        <v>4.43</v>
      </c>
      <c r="G13" s="126">
        <v>0</v>
      </c>
      <c r="H13" s="141">
        <v>2E-3</v>
      </c>
      <c r="I13" s="141">
        <v>1.0999999999999999E-2</v>
      </c>
      <c r="J13" s="141">
        <v>4.8000000000000001E-2</v>
      </c>
      <c r="K13" s="141"/>
    </row>
    <row r="14" spans="1:91" x14ac:dyDescent="0.25">
      <c r="A14" s="22"/>
      <c r="B14" s="23" t="s">
        <v>46</v>
      </c>
      <c r="C14" s="28" t="s">
        <v>160</v>
      </c>
      <c r="D14" s="28">
        <v>108</v>
      </c>
      <c r="E14" s="23">
        <v>3.6</v>
      </c>
      <c r="F14" s="23">
        <v>0.48</v>
      </c>
      <c r="G14" s="50">
        <v>21.6</v>
      </c>
      <c r="H14" s="1">
        <v>6.6000000000000003E-2</v>
      </c>
      <c r="I14" s="1">
        <v>0</v>
      </c>
      <c r="J14" s="1">
        <v>0</v>
      </c>
      <c r="K14" s="1">
        <v>0.28999999999999998</v>
      </c>
    </row>
    <row r="15" spans="1:91" x14ac:dyDescent="0.25">
      <c r="A15" s="16"/>
      <c r="B15" s="16" t="s">
        <v>29</v>
      </c>
      <c r="C15" s="23">
        <v>100</v>
      </c>
      <c r="D15" s="23">
        <v>21</v>
      </c>
      <c r="E15" s="23">
        <v>0.66600000000000004</v>
      </c>
      <c r="F15" s="23">
        <v>0</v>
      </c>
      <c r="G15" s="50">
        <v>7.056</v>
      </c>
      <c r="H15" s="1">
        <v>3.2000000000000001E-2</v>
      </c>
      <c r="I15" s="1">
        <v>17.073</v>
      </c>
      <c r="J15" s="1">
        <v>0</v>
      </c>
      <c r="K15" s="1">
        <v>0</v>
      </c>
    </row>
    <row r="16" spans="1:91" x14ac:dyDescent="0.25">
      <c r="A16" s="22"/>
      <c r="B16" s="16" t="s">
        <v>16</v>
      </c>
      <c r="C16" s="16"/>
      <c r="D16" s="16">
        <f>SUM(D10:D15)</f>
        <v>583.70000000000005</v>
      </c>
      <c r="E16" s="16">
        <f t="shared" ref="E16:K16" si="0">SUM(E10:E15)</f>
        <v>26.846000000000004</v>
      </c>
      <c r="F16" s="16">
        <f t="shared" si="0"/>
        <v>29.15</v>
      </c>
      <c r="G16" s="16">
        <f t="shared" si="0"/>
        <v>54.266000000000005</v>
      </c>
      <c r="H16" s="16">
        <f t="shared" si="0"/>
        <v>0.32400000000000007</v>
      </c>
      <c r="I16" s="16">
        <f t="shared" si="0"/>
        <v>18.135999999999999</v>
      </c>
      <c r="J16" s="16">
        <f t="shared" si="0"/>
        <v>0.753</v>
      </c>
      <c r="K16" s="16">
        <f t="shared" si="0"/>
        <v>7.89</v>
      </c>
    </row>
    <row r="17" spans="1:11" x14ac:dyDescent="0.25">
      <c r="A17" s="23"/>
      <c r="B17" s="18" t="s">
        <v>17</v>
      </c>
      <c r="C17" s="16"/>
      <c r="D17" s="16"/>
      <c r="E17" s="16"/>
      <c r="F17" s="16"/>
      <c r="G17" s="49"/>
      <c r="H17" s="1"/>
      <c r="I17" s="1"/>
      <c r="J17" s="1"/>
      <c r="K17" s="1"/>
    </row>
    <row r="18" spans="1:11" x14ac:dyDescent="0.25">
      <c r="A18" s="23"/>
      <c r="B18" s="16" t="s">
        <v>24</v>
      </c>
      <c r="C18" s="16">
        <v>80</v>
      </c>
      <c r="D18" s="16">
        <v>10</v>
      </c>
      <c r="E18" s="16"/>
      <c r="F18" s="16"/>
      <c r="G18" s="49">
        <v>2.56</v>
      </c>
      <c r="H18" s="1">
        <v>1.2E-2</v>
      </c>
      <c r="I18" s="1">
        <v>0.995</v>
      </c>
      <c r="J18" s="1"/>
      <c r="K18" s="1"/>
    </row>
    <row r="19" spans="1:11" ht="30" x14ac:dyDescent="0.25">
      <c r="A19" s="22">
        <v>140</v>
      </c>
      <c r="B19" s="43" t="s">
        <v>114</v>
      </c>
      <c r="C19" s="40" t="s">
        <v>32</v>
      </c>
      <c r="D19" s="126">
        <v>179.64</v>
      </c>
      <c r="E19" s="126">
        <v>10.029999999999999</v>
      </c>
      <c r="F19" s="126">
        <v>5.36</v>
      </c>
      <c r="G19" s="126">
        <v>23</v>
      </c>
      <c r="H19" s="1"/>
      <c r="I19" s="1"/>
      <c r="J19" s="1"/>
      <c r="K19" s="1"/>
    </row>
    <row r="20" spans="1:11" ht="15.75" x14ac:dyDescent="0.25">
      <c r="A20" s="22">
        <v>469</v>
      </c>
      <c r="B20" s="16" t="s">
        <v>26</v>
      </c>
      <c r="C20" s="40" t="s">
        <v>146</v>
      </c>
      <c r="D20" s="126">
        <v>220.59</v>
      </c>
      <c r="E20" s="126">
        <v>11.76</v>
      </c>
      <c r="F20" s="126">
        <v>12.63</v>
      </c>
      <c r="G20" s="126">
        <v>15.55</v>
      </c>
      <c r="H20" s="163">
        <v>3.5999999999999997E-2</v>
      </c>
      <c r="I20" s="163">
        <v>5.53</v>
      </c>
      <c r="J20" s="163">
        <v>7.2999999999999995E-2</v>
      </c>
      <c r="K20" s="163">
        <v>0.44</v>
      </c>
    </row>
    <row r="21" spans="1:11" ht="15.75" x14ac:dyDescent="0.25">
      <c r="A21" s="22">
        <v>511</v>
      </c>
      <c r="B21" s="25" t="s">
        <v>97</v>
      </c>
      <c r="C21" s="16">
        <v>150</v>
      </c>
      <c r="D21" s="126">
        <v>228</v>
      </c>
      <c r="E21" s="126">
        <v>3.81</v>
      </c>
      <c r="F21" s="126">
        <v>6.109</v>
      </c>
      <c r="G21" s="126">
        <v>38.61</v>
      </c>
      <c r="H21" s="141">
        <v>2.4E-2</v>
      </c>
      <c r="I21" s="141"/>
      <c r="J21" s="141">
        <v>1.7000000000000001E-2</v>
      </c>
      <c r="K21" s="141">
        <v>2.5</v>
      </c>
    </row>
    <row r="22" spans="1:11" ht="15.75" x14ac:dyDescent="0.25">
      <c r="A22" s="22">
        <v>638</v>
      </c>
      <c r="B22" s="16" t="s">
        <v>28</v>
      </c>
      <c r="C22" s="16">
        <v>200</v>
      </c>
      <c r="D22" s="126">
        <v>72</v>
      </c>
      <c r="E22" s="126">
        <v>0.3</v>
      </c>
      <c r="F22" s="126">
        <v>0.01</v>
      </c>
      <c r="G22" s="126">
        <v>17.5</v>
      </c>
      <c r="H22" s="163">
        <v>0.02</v>
      </c>
      <c r="I22" s="163">
        <v>0.89</v>
      </c>
      <c r="J22" s="163">
        <v>0</v>
      </c>
      <c r="K22" s="163">
        <v>0</v>
      </c>
    </row>
    <row r="23" spans="1:11" x14ac:dyDescent="0.25">
      <c r="A23" s="22"/>
      <c r="B23" s="1" t="s">
        <v>46</v>
      </c>
      <c r="C23" s="40" t="s">
        <v>167</v>
      </c>
      <c r="D23" s="16">
        <v>130</v>
      </c>
      <c r="E23" s="16">
        <v>4.34</v>
      </c>
      <c r="F23" s="16">
        <v>0.57999999999999996</v>
      </c>
      <c r="G23" s="49">
        <v>26.07</v>
      </c>
      <c r="H23" s="1">
        <v>6.6000000000000003E-2</v>
      </c>
      <c r="I23" s="1">
        <v>0</v>
      </c>
      <c r="J23" s="1">
        <v>0</v>
      </c>
      <c r="K23" s="1">
        <v>0.28999999999999998</v>
      </c>
    </row>
    <row r="24" spans="1:11" x14ac:dyDescent="0.25">
      <c r="A24" s="16"/>
      <c r="B24" s="16" t="s">
        <v>16</v>
      </c>
      <c r="C24" s="16"/>
      <c r="D24" s="16">
        <f>SUM(D18:D23)</f>
        <v>840.23</v>
      </c>
      <c r="E24" s="16">
        <f t="shared" ref="E24:K24" si="1">SUM(E18:E23)</f>
        <v>30.24</v>
      </c>
      <c r="F24" s="16">
        <f t="shared" si="1"/>
        <v>24.689000000000004</v>
      </c>
      <c r="G24" s="16">
        <f t="shared" si="1"/>
        <v>123.28999999999999</v>
      </c>
      <c r="H24" s="16">
        <f t="shared" si="1"/>
        <v>0.15800000000000003</v>
      </c>
      <c r="I24" s="16">
        <f t="shared" si="1"/>
        <v>7.415</v>
      </c>
      <c r="J24" s="16">
        <f t="shared" si="1"/>
        <v>0.09</v>
      </c>
      <c r="K24" s="16">
        <f t="shared" si="1"/>
        <v>3.23</v>
      </c>
    </row>
    <row r="25" spans="1:11" x14ac:dyDescent="0.25">
      <c r="A25" s="16"/>
      <c r="B25" s="18" t="s">
        <v>31</v>
      </c>
      <c r="C25" s="16"/>
      <c r="D25" s="16">
        <f>D16+D24</f>
        <v>1423.93</v>
      </c>
      <c r="E25" s="16">
        <f t="shared" ref="E25:K25" si="2">E16+E24</f>
        <v>57.085999999999999</v>
      </c>
      <c r="F25" s="16">
        <f t="shared" si="2"/>
        <v>53.838999999999999</v>
      </c>
      <c r="G25" s="16">
        <f t="shared" si="2"/>
        <v>177.55599999999998</v>
      </c>
      <c r="H25" s="16">
        <f t="shared" si="2"/>
        <v>0.4820000000000001</v>
      </c>
      <c r="I25" s="16">
        <f t="shared" si="2"/>
        <v>25.550999999999998</v>
      </c>
      <c r="J25" s="16">
        <f t="shared" si="2"/>
        <v>0.84299999999999997</v>
      </c>
      <c r="K25" s="16">
        <f t="shared" si="2"/>
        <v>11.12</v>
      </c>
    </row>
    <row r="26" spans="1:11" x14ac:dyDescent="0.25">
      <c r="A26" s="254" t="s">
        <v>34</v>
      </c>
      <c r="B26" s="255"/>
      <c r="C26" s="255"/>
      <c r="D26" s="255"/>
      <c r="E26" s="255"/>
      <c r="F26" s="255"/>
      <c r="G26" s="255"/>
      <c r="H26" s="101"/>
      <c r="I26" s="102"/>
      <c r="J26" s="102"/>
      <c r="K26" s="5"/>
    </row>
    <row r="27" spans="1:11" x14ac:dyDescent="0.25">
      <c r="A27" s="16"/>
      <c r="B27" s="245" t="s">
        <v>10</v>
      </c>
      <c r="C27" s="246"/>
      <c r="D27" s="246"/>
      <c r="E27" s="246"/>
      <c r="F27" s="246"/>
      <c r="G27" s="246"/>
      <c r="H27" s="101"/>
      <c r="I27" s="102"/>
      <c r="J27" s="102"/>
      <c r="K27" s="5"/>
    </row>
    <row r="28" spans="1:11" ht="15.75" x14ac:dyDescent="0.25">
      <c r="A28" s="22"/>
      <c r="B28" s="1" t="s">
        <v>79</v>
      </c>
      <c r="C28" s="16">
        <v>15</v>
      </c>
      <c r="D28" s="126">
        <v>99.14</v>
      </c>
      <c r="E28" s="126">
        <v>0.12</v>
      </c>
      <c r="F28" s="126">
        <v>10.87</v>
      </c>
      <c r="G28" s="126">
        <v>0.14000000000000001</v>
      </c>
      <c r="H28" s="126">
        <v>0.16</v>
      </c>
      <c r="I28" s="141">
        <v>0</v>
      </c>
      <c r="J28" s="141">
        <v>0</v>
      </c>
      <c r="K28" s="141">
        <v>7.6999999999999999E-2</v>
      </c>
    </row>
    <row r="29" spans="1:11" ht="15.75" x14ac:dyDescent="0.25">
      <c r="A29" s="22">
        <v>363</v>
      </c>
      <c r="B29" s="202" t="s">
        <v>402</v>
      </c>
      <c r="C29" s="17" t="s">
        <v>39</v>
      </c>
      <c r="D29" s="126">
        <v>413.59</v>
      </c>
      <c r="E29" s="126">
        <v>26.59</v>
      </c>
      <c r="F29" s="126">
        <v>21.55</v>
      </c>
      <c r="G29" s="126">
        <v>33.58</v>
      </c>
      <c r="H29" s="141">
        <v>8.2000000000000003E-2</v>
      </c>
      <c r="I29" s="141">
        <v>0.27500000000000002</v>
      </c>
      <c r="J29" s="141">
        <v>0.129</v>
      </c>
      <c r="K29" s="141">
        <v>2.1</v>
      </c>
    </row>
    <row r="30" spans="1:11" ht="15.75" x14ac:dyDescent="0.25">
      <c r="A30" s="22">
        <v>686</v>
      </c>
      <c r="B30" s="16" t="s">
        <v>37</v>
      </c>
      <c r="C30" s="17" t="s">
        <v>40</v>
      </c>
      <c r="D30" s="126">
        <v>40</v>
      </c>
      <c r="E30" s="126">
        <v>0.3</v>
      </c>
      <c r="F30" s="126">
        <v>0.1</v>
      </c>
      <c r="G30" s="126">
        <v>9.5</v>
      </c>
      <c r="H30" s="163">
        <v>0.06</v>
      </c>
      <c r="I30" s="163">
        <v>6</v>
      </c>
      <c r="J30" s="163">
        <v>0.1</v>
      </c>
      <c r="K30" s="163"/>
    </row>
    <row r="31" spans="1:11" x14ac:dyDescent="0.25">
      <c r="A31" s="22"/>
      <c r="B31" s="23" t="s">
        <v>46</v>
      </c>
      <c r="C31" s="28" t="s">
        <v>160</v>
      </c>
      <c r="D31" s="28">
        <v>108</v>
      </c>
      <c r="E31" s="23">
        <v>3.6</v>
      </c>
      <c r="F31" s="23">
        <v>0.48</v>
      </c>
      <c r="G31" s="50">
        <v>21.6</v>
      </c>
      <c r="H31" s="1">
        <v>6.6000000000000003E-2</v>
      </c>
      <c r="I31" s="1">
        <v>0</v>
      </c>
      <c r="J31" s="1">
        <v>0</v>
      </c>
      <c r="K31" s="1">
        <v>0.28999999999999998</v>
      </c>
    </row>
    <row r="32" spans="1:11" x14ac:dyDescent="0.25">
      <c r="A32" s="22"/>
      <c r="B32" s="20" t="s">
        <v>16</v>
      </c>
      <c r="C32" s="16"/>
      <c r="D32" s="16">
        <f>SUM(D28:D31)</f>
        <v>660.73</v>
      </c>
      <c r="E32" s="16">
        <f t="shared" ref="E32:K32" si="3">SUM(E28:E31)</f>
        <v>30.610000000000003</v>
      </c>
      <c r="F32" s="16">
        <f t="shared" si="3"/>
        <v>33</v>
      </c>
      <c r="G32" s="16">
        <f t="shared" si="3"/>
        <v>64.819999999999993</v>
      </c>
      <c r="H32" s="16">
        <f t="shared" si="3"/>
        <v>0.36799999999999999</v>
      </c>
      <c r="I32" s="16">
        <f t="shared" si="3"/>
        <v>6.2750000000000004</v>
      </c>
      <c r="J32" s="16">
        <f t="shared" si="3"/>
        <v>0.22900000000000001</v>
      </c>
      <c r="K32" s="16">
        <f t="shared" si="3"/>
        <v>2.4670000000000001</v>
      </c>
    </row>
    <row r="33" spans="1:15" x14ac:dyDescent="0.25">
      <c r="A33" s="23"/>
      <c r="B33" s="18" t="s">
        <v>17</v>
      </c>
      <c r="C33" s="16"/>
      <c r="D33" s="16"/>
      <c r="E33" s="16"/>
      <c r="F33" s="16"/>
      <c r="G33" s="49"/>
      <c r="H33" s="1"/>
      <c r="I33" s="1"/>
      <c r="J33" s="1"/>
      <c r="K33" s="1"/>
    </row>
    <row r="34" spans="1:15" x14ac:dyDescent="0.25">
      <c r="A34" s="23"/>
      <c r="B34" s="16" t="s">
        <v>41</v>
      </c>
      <c r="C34" s="16">
        <v>80</v>
      </c>
      <c r="D34" s="16">
        <v>13</v>
      </c>
      <c r="E34" s="16">
        <v>0.64</v>
      </c>
      <c r="F34" s="16"/>
      <c r="G34" s="49">
        <v>2.56</v>
      </c>
      <c r="H34" s="1">
        <v>1.2E-2</v>
      </c>
      <c r="I34" s="1">
        <v>0.99199999999999999</v>
      </c>
      <c r="J34" s="1"/>
      <c r="K34" s="1"/>
    </row>
    <row r="35" spans="1:15" ht="30" x14ac:dyDescent="0.25">
      <c r="A35" s="22">
        <v>110</v>
      </c>
      <c r="B35" s="27" t="s">
        <v>42</v>
      </c>
      <c r="C35" s="17" t="s">
        <v>52</v>
      </c>
      <c r="D35" s="126">
        <v>165.67</v>
      </c>
      <c r="E35" s="126">
        <v>8.92</v>
      </c>
      <c r="F35" s="126">
        <v>8.07</v>
      </c>
      <c r="G35" s="126">
        <v>14.49</v>
      </c>
      <c r="H35" s="163">
        <v>0.05</v>
      </c>
      <c r="I35" s="163">
        <v>11.3</v>
      </c>
      <c r="J35" s="163">
        <v>0.01</v>
      </c>
      <c r="K35" s="163">
        <v>0.5</v>
      </c>
    </row>
    <row r="36" spans="1:15" ht="15.75" x14ac:dyDescent="0.25">
      <c r="A36" s="22">
        <v>371</v>
      </c>
      <c r="B36" s="1" t="s">
        <v>102</v>
      </c>
      <c r="C36" s="16">
        <v>100</v>
      </c>
      <c r="D36" s="126">
        <v>178.23</v>
      </c>
      <c r="E36" s="126">
        <v>12.12</v>
      </c>
      <c r="F36" s="126">
        <v>7.95</v>
      </c>
      <c r="G36" s="126">
        <v>1.1399999999999999</v>
      </c>
      <c r="H36" s="141">
        <v>0.11</v>
      </c>
      <c r="I36" s="141">
        <v>0.93</v>
      </c>
      <c r="J36" s="141">
        <v>0.04</v>
      </c>
      <c r="K36" s="141"/>
      <c r="L36" s="47"/>
      <c r="M36" s="47"/>
      <c r="N36" s="47"/>
      <c r="O36" s="47"/>
    </row>
    <row r="37" spans="1:15" ht="15.75" x14ac:dyDescent="0.25">
      <c r="A37" s="22">
        <v>518</v>
      </c>
      <c r="B37" s="16" t="s">
        <v>43</v>
      </c>
      <c r="C37" s="16">
        <v>150</v>
      </c>
      <c r="D37" s="126">
        <v>177</v>
      </c>
      <c r="E37" s="126">
        <v>3.03</v>
      </c>
      <c r="F37" s="126">
        <v>7.5</v>
      </c>
      <c r="G37" s="126">
        <v>27.19</v>
      </c>
      <c r="H37" s="163">
        <v>0.01</v>
      </c>
      <c r="I37" s="163">
        <v>5.75</v>
      </c>
      <c r="J37" s="163">
        <v>0</v>
      </c>
      <c r="K37" s="163">
        <v>0.13</v>
      </c>
    </row>
    <row r="38" spans="1:15" ht="15.75" x14ac:dyDescent="0.25">
      <c r="A38" s="15" t="s">
        <v>69</v>
      </c>
      <c r="B38" s="16" t="s">
        <v>68</v>
      </c>
      <c r="C38" s="17">
        <v>200</v>
      </c>
      <c r="D38" s="126">
        <v>76</v>
      </c>
      <c r="E38" s="126">
        <v>0</v>
      </c>
      <c r="F38" s="126">
        <v>0</v>
      </c>
      <c r="G38" s="126">
        <v>19</v>
      </c>
      <c r="H38" s="141">
        <v>0</v>
      </c>
      <c r="I38" s="141">
        <v>15</v>
      </c>
      <c r="J38" s="141">
        <v>0</v>
      </c>
      <c r="K38" s="141">
        <v>0</v>
      </c>
    </row>
    <row r="39" spans="1:15" x14ac:dyDescent="0.25">
      <c r="A39" s="22"/>
      <c r="B39" s="1" t="s">
        <v>46</v>
      </c>
      <c r="C39" s="40" t="s">
        <v>161</v>
      </c>
      <c r="D39" s="16">
        <v>149</v>
      </c>
      <c r="E39" s="16">
        <v>4.96</v>
      </c>
      <c r="F39" s="16">
        <v>0.66</v>
      </c>
      <c r="G39" s="49">
        <v>29.79</v>
      </c>
      <c r="H39" s="1">
        <v>6.6000000000000003E-2</v>
      </c>
      <c r="I39" s="1">
        <v>0</v>
      </c>
      <c r="J39" s="1">
        <v>0</v>
      </c>
      <c r="K39" s="1">
        <v>0.28999999999999998</v>
      </c>
    </row>
    <row r="40" spans="1:15" x14ac:dyDescent="0.25">
      <c r="A40" s="15"/>
      <c r="B40" s="16"/>
      <c r="C40" s="16"/>
      <c r="D40" s="16"/>
      <c r="E40" s="16"/>
      <c r="F40" s="16"/>
      <c r="G40" s="49"/>
      <c r="H40" s="1"/>
      <c r="I40" s="1"/>
      <c r="J40" s="1"/>
      <c r="K40" s="1"/>
    </row>
    <row r="41" spans="1:15" ht="15.75" x14ac:dyDescent="0.25">
      <c r="A41" s="15" t="s">
        <v>20</v>
      </c>
      <c r="B41" s="16" t="s">
        <v>30</v>
      </c>
      <c r="C41" s="16">
        <v>200</v>
      </c>
      <c r="D41" s="126">
        <v>70</v>
      </c>
      <c r="E41" s="126">
        <v>0.3</v>
      </c>
      <c r="F41" s="126">
        <v>0.2</v>
      </c>
      <c r="G41" s="126">
        <v>16.3</v>
      </c>
      <c r="H41" s="163">
        <v>8.0000000000000002E-3</v>
      </c>
      <c r="I41" s="163">
        <v>3.7</v>
      </c>
      <c r="J41" s="163"/>
      <c r="K41" s="163"/>
    </row>
    <row r="42" spans="1:15" x14ac:dyDescent="0.25">
      <c r="A42" s="15"/>
      <c r="B42" s="16" t="s">
        <v>16</v>
      </c>
      <c r="C42" s="16"/>
      <c r="D42" s="16">
        <f>SUM(D34:D41)</f>
        <v>828.9</v>
      </c>
      <c r="E42" s="16">
        <f t="shared" ref="E42:K42" si="4">SUM(E34:E41)</f>
        <v>29.970000000000002</v>
      </c>
      <c r="F42" s="16">
        <f t="shared" si="4"/>
        <v>24.38</v>
      </c>
      <c r="G42" s="16">
        <f t="shared" si="4"/>
        <v>110.46999999999998</v>
      </c>
      <c r="H42" s="16">
        <f t="shared" si="4"/>
        <v>0.25600000000000001</v>
      </c>
      <c r="I42" s="16">
        <f t="shared" si="4"/>
        <v>37.672000000000004</v>
      </c>
      <c r="J42" s="16">
        <f t="shared" si="4"/>
        <v>0.05</v>
      </c>
      <c r="K42" s="16">
        <f t="shared" si="4"/>
        <v>0.91999999999999993</v>
      </c>
    </row>
    <row r="43" spans="1:15" x14ac:dyDescent="0.25">
      <c r="A43" s="16"/>
      <c r="B43" s="18" t="s">
        <v>31</v>
      </c>
      <c r="C43" s="16"/>
      <c r="D43" s="16">
        <f>D32+D42</f>
        <v>1489.63</v>
      </c>
      <c r="E43" s="16">
        <f t="shared" ref="E43:K43" si="5">E32+E42</f>
        <v>60.580000000000005</v>
      </c>
      <c r="F43" s="16">
        <f t="shared" si="5"/>
        <v>57.379999999999995</v>
      </c>
      <c r="G43" s="16">
        <f t="shared" si="5"/>
        <v>175.28999999999996</v>
      </c>
      <c r="H43" s="16">
        <f t="shared" si="5"/>
        <v>0.624</v>
      </c>
      <c r="I43" s="16">
        <f t="shared" si="5"/>
        <v>43.947000000000003</v>
      </c>
      <c r="J43" s="16">
        <f t="shared" si="5"/>
        <v>0.27900000000000003</v>
      </c>
      <c r="K43" s="16">
        <f t="shared" si="5"/>
        <v>3.387</v>
      </c>
    </row>
    <row r="44" spans="1:15" x14ac:dyDescent="0.25">
      <c r="A44" s="254" t="s">
        <v>53</v>
      </c>
      <c r="B44" s="255"/>
      <c r="C44" s="255"/>
      <c r="D44" s="255"/>
      <c r="E44" s="255"/>
      <c r="F44" s="255"/>
      <c r="G44" s="255"/>
      <c r="H44" s="101"/>
      <c r="I44" s="102"/>
      <c r="J44" s="102"/>
      <c r="K44" s="5"/>
    </row>
    <row r="45" spans="1:15" x14ac:dyDescent="0.25">
      <c r="A45" s="23"/>
      <c r="B45" s="245" t="s">
        <v>10</v>
      </c>
      <c r="C45" s="246"/>
      <c r="D45" s="246"/>
      <c r="E45" s="246"/>
      <c r="F45" s="246"/>
      <c r="G45" s="246"/>
      <c r="H45" s="101"/>
      <c r="I45" s="102"/>
      <c r="J45" s="102"/>
      <c r="K45" s="5"/>
    </row>
    <row r="46" spans="1:15" x14ac:dyDescent="0.25">
      <c r="A46" s="22">
        <v>451</v>
      </c>
      <c r="B46" s="1" t="s">
        <v>148</v>
      </c>
      <c r="C46" s="40">
        <v>75</v>
      </c>
      <c r="D46" s="163">
        <v>224</v>
      </c>
      <c r="E46" s="163">
        <v>8.16</v>
      </c>
      <c r="F46" s="163">
        <v>9.11</v>
      </c>
      <c r="G46" s="166">
        <v>8.7899999999999991</v>
      </c>
      <c r="H46" s="163">
        <v>0.08</v>
      </c>
      <c r="I46" s="163">
        <v>2.9</v>
      </c>
      <c r="J46" s="163">
        <v>0.1</v>
      </c>
      <c r="K46" s="163">
        <v>1.2</v>
      </c>
    </row>
    <row r="47" spans="1:15" ht="15.75" x14ac:dyDescent="0.25">
      <c r="A47" s="22" t="s">
        <v>55</v>
      </c>
      <c r="B47" s="16" t="s">
        <v>56</v>
      </c>
      <c r="C47" s="16">
        <v>150</v>
      </c>
      <c r="D47" s="126">
        <v>215</v>
      </c>
      <c r="E47" s="126">
        <v>5.64</v>
      </c>
      <c r="F47" s="126">
        <v>5.01</v>
      </c>
      <c r="G47" s="126">
        <v>35.950000000000003</v>
      </c>
      <c r="H47" s="163">
        <v>0.12</v>
      </c>
      <c r="I47" s="163">
        <v>0</v>
      </c>
      <c r="J47" s="163">
        <v>9.0999999999999998E-2</v>
      </c>
      <c r="K47" s="163">
        <v>0.57999999999999996</v>
      </c>
    </row>
    <row r="48" spans="1:15" ht="15.75" x14ac:dyDescent="0.25">
      <c r="A48" s="22">
        <v>630</v>
      </c>
      <c r="B48" s="16" t="s">
        <v>58</v>
      </c>
      <c r="C48" s="16">
        <v>200</v>
      </c>
      <c r="D48" s="126">
        <v>64</v>
      </c>
      <c r="E48" s="126">
        <v>1.6</v>
      </c>
      <c r="F48" s="126">
        <v>1.3</v>
      </c>
      <c r="G48" s="126">
        <v>11.5</v>
      </c>
      <c r="H48" s="163">
        <v>0.02</v>
      </c>
      <c r="I48" s="163">
        <v>0.6</v>
      </c>
      <c r="J48" s="163">
        <v>0.01</v>
      </c>
      <c r="K48" s="163">
        <v>0.03</v>
      </c>
    </row>
    <row r="49" spans="1:16" x14ac:dyDescent="0.25">
      <c r="A49" s="22"/>
      <c r="B49" s="23" t="s">
        <v>46</v>
      </c>
      <c r="C49" s="28" t="s">
        <v>160</v>
      </c>
      <c r="D49" s="28">
        <v>108</v>
      </c>
      <c r="E49" s="23">
        <v>3.6</v>
      </c>
      <c r="F49" s="23">
        <v>0.48</v>
      </c>
      <c r="G49" s="50">
        <v>21.6</v>
      </c>
      <c r="H49" s="1">
        <v>6.6000000000000003E-2</v>
      </c>
      <c r="I49" s="1">
        <v>0</v>
      </c>
      <c r="J49" s="1">
        <v>0</v>
      </c>
      <c r="K49" s="1">
        <v>0.28999999999999998</v>
      </c>
    </row>
    <row r="50" spans="1:16" x14ac:dyDescent="0.25">
      <c r="A50" s="23"/>
      <c r="B50" s="16" t="s">
        <v>38</v>
      </c>
      <c r="C50" s="16">
        <v>100</v>
      </c>
      <c r="D50" s="16">
        <v>36</v>
      </c>
      <c r="E50" s="16">
        <v>0.29599999999999999</v>
      </c>
      <c r="F50" s="16"/>
      <c r="G50" s="49">
        <v>9.4920000000000009</v>
      </c>
      <c r="H50" s="1">
        <v>8.0000000000000002E-3</v>
      </c>
      <c r="I50" s="1">
        <v>3.7</v>
      </c>
      <c r="J50" s="1"/>
      <c r="K50" s="1"/>
    </row>
    <row r="51" spans="1:16" x14ac:dyDescent="0.25">
      <c r="A51" s="23"/>
      <c r="B51" s="16" t="s">
        <v>16</v>
      </c>
      <c r="C51" s="16"/>
      <c r="D51" s="16">
        <f>SUM(D46:D50)</f>
        <v>647</v>
      </c>
      <c r="E51" s="16">
        <f t="shared" ref="E51:K51" si="6">SUM(E46:E50)</f>
        <v>19.295999999999999</v>
      </c>
      <c r="F51" s="16">
        <f t="shared" si="6"/>
        <v>15.9</v>
      </c>
      <c r="G51" s="16">
        <f t="shared" si="6"/>
        <v>87.332000000000008</v>
      </c>
      <c r="H51" s="16">
        <f t="shared" si="6"/>
        <v>0.29400000000000004</v>
      </c>
      <c r="I51" s="16">
        <f t="shared" si="6"/>
        <v>7.2</v>
      </c>
      <c r="J51" s="16">
        <f t="shared" si="6"/>
        <v>0.20100000000000001</v>
      </c>
      <c r="K51" s="16">
        <f t="shared" si="6"/>
        <v>2.0999999999999996</v>
      </c>
    </row>
    <row r="52" spans="1:16" x14ac:dyDescent="0.25">
      <c r="A52" s="23"/>
      <c r="B52" s="18" t="s">
        <v>17</v>
      </c>
      <c r="C52" s="16"/>
      <c r="D52" s="16"/>
      <c r="E52" s="16"/>
      <c r="F52" s="16"/>
      <c r="G52" s="49"/>
      <c r="H52" s="1"/>
      <c r="I52" s="1"/>
      <c r="J52" s="1"/>
      <c r="K52" s="1"/>
    </row>
    <row r="53" spans="1:16" x14ac:dyDescent="0.25">
      <c r="A53" s="23"/>
      <c r="B53" s="1" t="s">
        <v>116</v>
      </c>
      <c r="C53" s="17" t="s">
        <v>60</v>
      </c>
      <c r="D53" s="163">
        <v>14</v>
      </c>
      <c r="E53" s="163">
        <v>0.4</v>
      </c>
      <c r="F53" s="163"/>
      <c r="G53" s="166">
        <v>3.2</v>
      </c>
      <c r="H53" s="163">
        <v>2.5000000000000001E-2</v>
      </c>
      <c r="I53" s="163">
        <v>11.4</v>
      </c>
      <c r="J53" s="163"/>
      <c r="K53" s="163"/>
    </row>
    <row r="54" spans="1:16" ht="30" x14ac:dyDescent="0.25">
      <c r="A54" s="22">
        <v>124</v>
      </c>
      <c r="B54" s="42" t="s">
        <v>105</v>
      </c>
      <c r="C54" s="17" t="s">
        <v>52</v>
      </c>
      <c r="D54" s="126">
        <v>151.30000000000001</v>
      </c>
      <c r="E54" s="126">
        <v>8.06</v>
      </c>
      <c r="F54" s="126">
        <v>8.1</v>
      </c>
      <c r="G54" s="126">
        <v>11.32</v>
      </c>
      <c r="H54" s="163">
        <v>0.06</v>
      </c>
      <c r="I54" s="163">
        <v>10.7</v>
      </c>
      <c r="J54" s="163">
        <v>0.01</v>
      </c>
      <c r="K54" s="163">
        <v>0.5</v>
      </c>
    </row>
    <row r="55" spans="1:16" x14ac:dyDescent="0.25">
      <c r="A55" s="22">
        <v>448</v>
      </c>
      <c r="B55" s="1" t="s">
        <v>108</v>
      </c>
      <c r="C55" s="17">
        <v>75</v>
      </c>
      <c r="D55" s="163">
        <v>335</v>
      </c>
      <c r="E55" s="163">
        <v>17.52</v>
      </c>
      <c r="F55" s="163">
        <v>26.67</v>
      </c>
      <c r="G55" s="166">
        <v>4.87</v>
      </c>
      <c r="H55" s="163">
        <v>0.08</v>
      </c>
      <c r="I55" s="163">
        <v>8.6</v>
      </c>
      <c r="J55" s="163">
        <v>0.08</v>
      </c>
      <c r="K55" s="163">
        <v>0.9</v>
      </c>
    </row>
    <row r="56" spans="1:16" ht="15.75" x14ac:dyDescent="0.25">
      <c r="A56" s="22">
        <v>520</v>
      </c>
      <c r="B56" s="1" t="s">
        <v>104</v>
      </c>
      <c r="C56" s="17">
        <v>150</v>
      </c>
      <c r="D56" s="126">
        <v>102</v>
      </c>
      <c r="E56" s="126">
        <v>3.28</v>
      </c>
      <c r="F56" s="126">
        <v>4.7300000000000004</v>
      </c>
      <c r="G56" s="126">
        <v>24.4</v>
      </c>
      <c r="H56" s="141">
        <v>0.13</v>
      </c>
      <c r="I56" s="141">
        <v>7.35</v>
      </c>
      <c r="J56" s="141">
        <v>2.3E-2</v>
      </c>
      <c r="K56" s="141">
        <v>2.5</v>
      </c>
    </row>
    <row r="57" spans="1:16" ht="15.75" x14ac:dyDescent="0.25">
      <c r="A57" s="22">
        <v>638</v>
      </c>
      <c r="B57" s="1" t="s">
        <v>331</v>
      </c>
      <c r="C57" s="17">
        <v>200</v>
      </c>
      <c r="D57" s="126">
        <v>72</v>
      </c>
      <c r="E57" s="126">
        <v>0.3</v>
      </c>
      <c r="F57" s="126">
        <v>0.01</v>
      </c>
      <c r="G57" s="126">
        <v>17.5</v>
      </c>
      <c r="H57" s="163">
        <v>0.02</v>
      </c>
      <c r="I57" s="163">
        <v>0.89</v>
      </c>
      <c r="J57" s="163">
        <v>0</v>
      </c>
      <c r="K57" s="163">
        <v>0</v>
      </c>
    </row>
    <row r="58" spans="1:16" x14ac:dyDescent="0.25">
      <c r="A58" s="15"/>
      <c r="B58" s="1" t="s">
        <v>46</v>
      </c>
      <c r="C58" s="40" t="s">
        <v>161</v>
      </c>
      <c r="D58" s="16">
        <v>149</v>
      </c>
      <c r="E58" s="16">
        <v>4.96</v>
      </c>
      <c r="F58" s="16">
        <v>0.66</v>
      </c>
      <c r="G58" s="49">
        <v>29.79</v>
      </c>
      <c r="H58" s="1">
        <v>6.6000000000000003E-2</v>
      </c>
      <c r="I58" s="1">
        <v>0</v>
      </c>
      <c r="J58" s="1">
        <v>0</v>
      </c>
      <c r="K58" s="1">
        <v>0.28999999999999998</v>
      </c>
    </row>
    <row r="59" spans="1:16" x14ac:dyDescent="0.25">
      <c r="A59" s="15"/>
      <c r="B59" s="16" t="s">
        <v>16</v>
      </c>
      <c r="C59" s="16"/>
      <c r="D59" s="16">
        <f>SUM(D53:D58)</f>
        <v>823.3</v>
      </c>
      <c r="E59" s="16">
        <f t="shared" ref="E59:K59" si="7">SUM(E53:E58)</f>
        <v>34.520000000000003</v>
      </c>
      <c r="F59" s="16">
        <f t="shared" si="7"/>
        <v>40.169999999999995</v>
      </c>
      <c r="G59" s="16">
        <f t="shared" si="7"/>
        <v>91.08</v>
      </c>
      <c r="H59" s="16">
        <f t="shared" si="7"/>
        <v>0.38100000000000001</v>
      </c>
      <c r="I59" s="16">
        <f t="shared" si="7"/>
        <v>38.940000000000005</v>
      </c>
      <c r="J59" s="16">
        <f t="shared" si="7"/>
        <v>0.11299999999999999</v>
      </c>
      <c r="K59" s="16">
        <f t="shared" si="7"/>
        <v>4.1899999999999995</v>
      </c>
    </row>
    <row r="60" spans="1:16" x14ac:dyDescent="0.25">
      <c r="A60" s="16"/>
      <c r="B60" s="18" t="s">
        <v>31</v>
      </c>
      <c r="C60" s="16"/>
      <c r="D60" s="16">
        <f>D59+D51</f>
        <v>1470.3</v>
      </c>
      <c r="E60" s="16">
        <f t="shared" ref="E60:K60" si="8">E59+E51</f>
        <v>53.816000000000003</v>
      </c>
      <c r="F60" s="16">
        <f t="shared" si="8"/>
        <v>56.069999999999993</v>
      </c>
      <c r="G60" s="16">
        <f t="shared" si="8"/>
        <v>178.41200000000001</v>
      </c>
      <c r="H60" s="16">
        <f t="shared" si="8"/>
        <v>0.67500000000000004</v>
      </c>
      <c r="I60" s="16">
        <f t="shared" si="8"/>
        <v>46.140000000000008</v>
      </c>
      <c r="J60" s="16">
        <f t="shared" si="8"/>
        <v>0.314</v>
      </c>
      <c r="K60" s="16">
        <f t="shared" si="8"/>
        <v>6.2899999999999991</v>
      </c>
    </row>
    <row r="61" spans="1:16" x14ac:dyDescent="0.25">
      <c r="A61" s="242" t="s">
        <v>61</v>
      </c>
      <c r="B61" s="243"/>
      <c r="C61" s="243"/>
      <c r="D61" s="243"/>
      <c r="E61" s="243"/>
      <c r="F61" s="243"/>
      <c r="G61" s="243"/>
      <c r="H61" s="101"/>
      <c r="I61" s="102"/>
      <c r="J61" s="102"/>
      <c r="K61" s="5"/>
      <c r="M61" s="46"/>
      <c r="N61" s="46"/>
      <c r="O61" s="46"/>
      <c r="P61" s="46"/>
    </row>
    <row r="62" spans="1:16" x14ac:dyDescent="0.25">
      <c r="A62" s="16"/>
      <c r="B62" s="245" t="s">
        <v>10</v>
      </c>
      <c r="C62" s="246"/>
      <c r="D62" s="246"/>
      <c r="E62" s="246"/>
      <c r="F62" s="246"/>
      <c r="G62" s="246"/>
      <c r="H62" s="101"/>
      <c r="I62" s="102"/>
      <c r="J62" s="102"/>
      <c r="K62" s="5"/>
      <c r="M62" s="46"/>
      <c r="N62" s="46"/>
      <c r="O62" s="46"/>
      <c r="P62" s="46"/>
    </row>
    <row r="63" spans="1:16" ht="15.75" x14ac:dyDescent="0.25">
      <c r="A63" s="22"/>
      <c r="B63" s="23" t="s">
        <v>15</v>
      </c>
      <c r="C63" s="24">
        <v>15</v>
      </c>
      <c r="D63" s="126">
        <v>53.7</v>
      </c>
      <c r="E63" s="126">
        <v>3.48</v>
      </c>
      <c r="F63" s="126">
        <v>4.43</v>
      </c>
      <c r="G63" s="126">
        <v>0</v>
      </c>
      <c r="H63" s="141">
        <v>2E-3</v>
      </c>
      <c r="I63" s="141">
        <v>1.0999999999999999E-2</v>
      </c>
      <c r="J63" s="141">
        <v>4.8000000000000001E-2</v>
      </c>
      <c r="K63" s="141"/>
    </row>
    <row r="64" spans="1:16" ht="15.75" x14ac:dyDescent="0.25">
      <c r="A64" s="22">
        <v>311</v>
      </c>
      <c r="B64" s="25" t="s">
        <v>117</v>
      </c>
      <c r="C64" s="24" t="s">
        <v>62</v>
      </c>
      <c r="D64" s="126">
        <v>265.8</v>
      </c>
      <c r="E64" s="126">
        <v>6.12</v>
      </c>
      <c r="F64" s="126">
        <v>17.7</v>
      </c>
      <c r="G64" s="126">
        <v>28.6</v>
      </c>
      <c r="H64" s="163">
        <v>0.4</v>
      </c>
      <c r="I64" s="163">
        <v>1.6</v>
      </c>
      <c r="J64" s="163">
        <v>0.2</v>
      </c>
      <c r="K64" s="163">
        <v>1.2</v>
      </c>
      <c r="M64" s="105"/>
    </row>
    <row r="65" spans="1:11" ht="21" customHeight="1" x14ac:dyDescent="0.25">
      <c r="A65" s="22">
        <v>692</v>
      </c>
      <c r="B65" s="23" t="s">
        <v>13</v>
      </c>
      <c r="C65" s="24">
        <v>200</v>
      </c>
      <c r="D65" s="126">
        <v>63</v>
      </c>
      <c r="E65" s="126">
        <v>1.4</v>
      </c>
      <c r="F65" s="126">
        <v>1.2</v>
      </c>
      <c r="G65" s="126">
        <v>11.4</v>
      </c>
      <c r="H65" s="141">
        <v>5.3999999999999999E-2</v>
      </c>
      <c r="I65" s="141">
        <v>0.39</v>
      </c>
      <c r="J65" s="141">
        <v>9.2999999999999999E-2</v>
      </c>
      <c r="K65" s="141">
        <v>0.6</v>
      </c>
    </row>
    <row r="66" spans="1:11" x14ac:dyDescent="0.25">
      <c r="A66" s="22"/>
      <c r="B66" s="23" t="s">
        <v>46</v>
      </c>
      <c r="C66" s="28">
        <v>66</v>
      </c>
      <c r="D66" s="130">
        <v>127.38</v>
      </c>
      <c r="E66" s="130">
        <v>4.09</v>
      </c>
      <c r="F66" s="130">
        <v>0.6</v>
      </c>
      <c r="G66" s="130">
        <v>26.5</v>
      </c>
      <c r="H66" s="163">
        <v>6.6000000000000003E-2</v>
      </c>
      <c r="I66" s="163">
        <v>0</v>
      </c>
      <c r="J66" s="163">
        <v>0</v>
      </c>
      <c r="K66" s="163">
        <v>0.28999999999999998</v>
      </c>
    </row>
    <row r="67" spans="1:11" x14ac:dyDescent="0.25">
      <c r="A67" s="22"/>
      <c r="B67" s="23" t="s">
        <v>29</v>
      </c>
      <c r="C67" s="23">
        <v>100</v>
      </c>
      <c r="D67" s="163">
        <v>36</v>
      </c>
      <c r="E67" s="163">
        <v>0.29599999999999999</v>
      </c>
      <c r="F67" s="163"/>
      <c r="G67" s="166">
        <v>9.4920000000000009</v>
      </c>
      <c r="H67" s="163">
        <v>8.0000000000000002E-3</v>
      </c>
      <c r="I67" s="163">
        <v>3.7</v>
      </c>
      <c r="J67" s="163"/>
      <c r="K67" s="163"/>
    </row>
    <row r="68" spans="1:11" x14ac:dyDescent="0.25">
      <c r="A68" s="23"/>
      <c r="B68" s="23" t="s">
        <v>16</v>
      </c>
      <c r="C68" s="24"/>
      <c r="D68" s="24">
        <f>SUM(D63:D67)</f>
        <v>545.88</v>
      </c>
      <c r="E68" s="24">
        <f t="shared" ref="E68:K68" si="9">SUM(E63:E67)</f>
        <v>15.385999999999999</v>
      </c>
      <c r="F68" s="24">
        <f t="shared" si="9"/>
        <v>23.93</v>
      </c>
      <c r="G68" s="24">
        <f t="shared" si="9"/>
        <v>75.992000000000004</v>
      </c>
      <c r="H68" s="24">
        <f t="shared" si="9"/>
        <v>0.53</v>
      </c>
      <c r="I68" s="24">
        <f t="shared" si="9"/>
        <v>5.7010000000000005</v>
      </c>
      <c r="J68" s="24">
        <f t="shared" si="9"/>
        <v>0.34099999999999997</v>
      </c>
      <c r="K68" s="24">
        <f t="shared" si="9"/>
        <v>2.09</v>
      </c>
    </row>
    <row r="69" spans="1:11" x14ac:dyDescent="0.25">
      <c r="A69" s="23"/>
      <c r="B69" s="26" t="s">
        <v>17</v>
      </c>
      <c r="C69" s="23"/>
      <c r="D69" s="23"/>
      <c r="E69" s="23"/>
      <c r="F69" s="23"/>
      <c r="G69" s="50"/>
      <c r="H69" s="1"/>
      <c r="I69" s="1"/>
      <c r="J69" s="1"/>
      <c r="K69" s="1"/>
    </row>
    <row r="70" spans="1:11" x14ac:dyDescent="0.25">
      <c r="A70" s="22">
        <v>62</v>
      </c>
      <c r="B70" s="25" t="s">
        <v>162</v>
      </c>
      <c r="C70" s="24">
        <v>100</v>
      </c>
      <c r="D70" s="141">
        <v>84</v>
      </c>
      <c r="E70" s="141">
        <v>1.4</v>
      </c>
      <c r="F70" s="141">
        <v>5</v>
      </c>
      <c r="G70" s="167">
        <v>9.1999999999999993</v>
      </c>
      <c r="H70" s="163">
        <v>2.1999999999999999E-2</v>
      </c>
      <c r="I70" s="163">
        <v>5.6909999999999998</v>
      </c>
      <c r="J70" s="163"/>
      <c r="K70" s="163"/>
    </row>
    <row r="71" spans="1:11" x14ac:dyDescent="0.25">
      <c r="A71" s="22">
        <v>171</v>
      </c>
      <c r="B71" s="23" t="s">
        <v>64</v>
      </c>
      <c r="C71" s="24" t="s">
        <v>66</v>
      </c>
      <c r="D71" s="130">
        <v>187.23</v>
      </c>
      <c r="E71" s="130">
        <v>6.4</v>
      </c>
      <c r="F71" s="130">
        <v>6.04</v>
      </c>
      <c r="G71" s="130">
        <v>26.57</v>
      </c>
      <c r="H71" s="163">
        <v>0.01</v>
      </c>
      <c r="I71" s="163">
        <v>8.25</v>
      </c>
      <c r="J71" s="163">
        <v>1</v>
      </c>
      <c r="K71" s="163">
        <v>0.25</v>
      </c>
    </row>
    <row r="72" spans="1:11" ht="15.75" x14ac:dyDescent="0.25">
      <c r="A72" s="22">
        <v>443</v>
      </c>
      <c r="B72" s="23" t="s">
        <v>65</v>
      </c>
      <c r="C72" s="28">
        <v>150</v>
      </c>
      <c r="D72" s="126">
        <v>254.2</v>
      </c>
      <c r="E72" s="126">
        <v>19.21</v>
      </c>
      <c r="F72" s="126">
        <v>6.84</v>
      </c>
      <c r="G72" s="126">
        <v>26.84</v>
      </c>
      <c r="H72" s="163">
        <v>0.03</v>
      </c>
      <c r="I72" s="163">
        <v>0.88</v>
      </c>
      <c r="J72" s="163">
        <v>0.13</v>
      </c>
      <c r="K72" s="163"/>
    </row>
    <row r="73" spans="1:11" ht="14.25" customHeight="1" x14ac:dyDescent="0.25">
      <c r="A73" s="22" t="s">
        <v>150</v>
      </c>
      <c r="B73" s="25" t="s">
        <v>151</v>
      </c>
      <c r="C73" s="24">
        <v>200</v>
      </c>
      <c r="D73" s="126">
        <v>94</v>
      </c>
      <c r="E73" s="126">
        <v>0.4</v>
      </c>
      <c r="F73" s="126">
        <v>0</v>
      </c>
      <c r="G73" s="126">
        <v>23.6</v>
      </c>
      <c r="H73" s="163">
        <v>0.15</v>
      </c>
      <c r="I73" s="163">
        <v>1.3</v>
      </c>
      <c r="J73" s="163">
        <v>0.04</v>
      </c>
      <c r="K73" s="163">
        <v>0.17</v>
      </c>
    </row>
    <row r="74" spans="1:11" x14ac:dyDescent="0.25">
      <c r="A74" s="22"/>
      <c r="B74" s="1" t="s">
        <v>46</v>
      </c>
      <c r="C74" s="40" t="s">
        <v>161</v>
      </c>
      <c r="D74" s="16">
        <v>149</v>
      </c>
      <c r="E74" s="16">
        <v>4.96</v>
      </c>
      <c r="F74" s="16">
        <v>0.66</v>
      </c>
      <c r="G74" s="49">
        <v>29.79</v>
      </c>
      <c r="H74" s="1">
        <v>6.6000000000000003E-2</v>
      </c>
      <c r="I74" s="1">
        <v>0</v>
      </c>
      <c r="J74" s="1">
        <v>0</v>
      </c>
      <c r="K74" s="1">
        <v>0.28999999999999998</v>
      </c>
    </row>
    <row r="75" spans="1:11" x14ac:dyDescent="0.25">
      <c r="A75" s="22" t="s">
        <v>20</v>
      </c>
      <c r="B75" s="23" t="s">
        <v>30</v>
      </c>
      <c r="C75" s="24">
        <v>200</v>
      </c>
      <c r="D75" s="24">
        <v>94</v>
      </c>
      <c r="E75" s="24">
        <v>1</v>
      </c>
      <c r="F75" s="24"/>
      <c r="G75" s="48">
        <v>21.2</v>
      </c>
      <c r="H75" s="1">
        <v>3.2000000000000001E-2</v>
      </c>
      <c r="I75" s="1">
        <v>1.0999999999999999E-2</v>
      </c>
      <c r="J75" s="1">
        <v>0</v>
      </c>
      <c r="K75" s="1">
        <v>0</v>
      </c>
    </row>
    <row r="76" spans="1:11" x14ac:dyDescent="0.25">
      <c r="A76" s="22"/>
      <c r="B76" s="23" t="s">
        <v>16</v>
      </c>
      <c r="C76" s="24"/>
      <c r="D76" s="24">
        <f>SUM(D70:D75)</f>
        <v>862.43000000000006</v>
      </c>
      <c r="E76" s="24">
        <f t="shared" ref="E76:K76" si="10">SUM(E70:E75)</f>
        <v>33.369999999999997</v>
      </c>
      <c r="F76" s="24">
        <f t="shared" si="10"/>
        <v>18.54</v>
      </c>
      <c r="G76" s="24">
        <f t="shared" si="10"/>
        <v>137.19999999999999</v>
      </c>
      <c r="H76" s="24">
        <f t="shared" si="10"/>
        <v>0.31000000000000005</v>
      </c>
      <c r="I76" s="24">
        <f t="shared" si="10"/>
        <v>16.131999999999998</v>
      </c>
      <c r="J76" s="24">
        <f t="shared" si="10"/>
        <v>1.17</v>
      </c>
      <c r="K76" s="24">
        <f t="shared" si="10"/>
        <v>0.71</v>
      </c>
    </row>
    <row r="77" spans="1:11" x14ac:dyDescent="0.25">
      <c r="A77" s="22"/>
      <c r="B77" s="26" t="s">
        <v>31</v>
      </c>
      <c r="C77" s="24"/>
      <c r="D77" s="24">
        <f>D76+D68</f>
        <v>1408.31</v>
      </c>
      <c r="E77" s="24">
        <f t="shared" ref="E77:K77" si="11">E76+E68</f>
        <v>48.756</v>
      </c>
      <c r="F77" s="24">
        <f t="shared" si="11"/>
        <v>42.47</v>
      </c>
      <c r="G77" s="24">
        <f t="shared" si="11"/>
        <v>213.19200000000001</v>
      </c>
      <c r="H77" s="24">
        <f t="shared" si="11"/>
        <v>0.84000000000000008</v>
      </c>
      <c r="I77" s="24">
        <f t="shared" si="11"/>
        <v>21.832999999999998</v>
      </c>
      <c r="J77" s="24">
        <f t="shared" si="11"/>
        <v>1.5109999999999999</v>
      </c>
      <c r="K77" s="24">
        <f t="shared" si="11"/>
        <v>2.8</v>
      </c>
    </row>
    <row r="78" spans="1:11" x14ac:dyDescent="0.25">
      <c r="A78" s="249" t="s">
        <v>67</v>
      </c>
      <c r="B78" s="241"/>
      <c r="C78" s="241"/>
      <c r="D78" s="241"/>
      <c r="E78" s="241"/>
      <c r="F78" s="241"/>
      <c r="G78" s="241"/>
      <c r="H78" s="101"/>
      <c r="I78" s="102"/>
      <c r="J78" s="102"/>
      <c r="K78" s="5"/>
    </row>
    <row r="79" spans="1:11" x14ac:dyDescent="0.25">
      <c r="A79" s="22"/>
      <c r="B79" s="240" t="s">
        <v>10</v>
      </c>
      <c r="C79" s="241"/>
      <c r="D79" s="241"/>
      <c r="E79" s="241"/>
      <c r="F79" s="241"/>
      <c r="G79" s="241"/>
      <c r="H79" s="103" t="s">
        <v>171</v>
      </c>
      <c r="I79" s="103" t="s">
        <v>172</v>
      </c>
      <c r="J79" s="103" t="s">
        <v>173</v>
      </c>
      <c r="K79" s="103" t="s">
        <v>174</v>
      </c>
    </row>
    <row r="80" spans="1:11" ht="19.5" customHeight="1" x14ac:dyDescent="0.25">
      <c r="A80" s="186" t="s">
        <v>405</v>
      </c>
      <c r="B80" s="187" t="s">
        <v>403</v>
      </c>
      <c r="C80" s="187">
        <v>40</v>
      </c>
      <c r="D80" s="187">
        <v>63</v>
      </c>
      <c r="E80" s="187">
        <v>5.0999999999999996</v>
      </c>
      <c r="F80" s="187">
        <v>4.5999999999999996</v>
      </c>
      <c r="G80" s="187">
        <v>0.3</v>
      </c>
      <c r="H80" s="16">
        <v>0.03</v>
      </c>
      <c r="I80" s="16">
        <v>0</v>
      </c>
      <c r="J80" s="16">
        <v>0.1</v>
      </c>
      <c r="K80" s="16">
        <v>0.2</v>
      </c>
    </row>
    <row r="81" spans="1:21" ht="15.75" x14ac:dyDescent="0.25">
      <c r="A81" s="22">
        <v>233</v>
      </c>
      <c r="B81" s="45" t="s">
        <v>404</v>
      </c>
      <c r="C81" s="40" t="s">
        <v>62</v>
      </c>
      <c r="D81" s="126">
        <v>275.2</v>
      </c>
      <c r="E81" s="126">
        <v>6.3</v>
      </c>
      <c r="F81" s="126">
        <v>13.83</v>
      </c>
      <c r="G81" s="126">
        <v>31.37</v>
      </c>
      <c r="H81" s="163">
        <v>0.4</v>
      </c>
      <c r="I81" s="163">
        <v>1.6</v>
      </c>
      <c r="J81" s="163">
        <v>0.2</v>
      </c>
      <c r="K81" s="163">
        <v>1.2</v>
      </c>
    </row>
    <row r="82" spans="1:21" ht="15.75" x14ac:dyDescent="0.25">
      <c r="A82" s="15" t="s">
        <v>69</v>
      </c>
      <c r="B82" s="16" t="s">
        <v>68</v>
      </c>
      <c r="C82" s="17">
        <v>200</v>
      </c>
      <c r="D82" s="126">
        <v>76</v>
      </c>
      <c r="E82" s="126">
        <v>0</v>
      </c>
      <c r="F82" s="126">
        <v>0</v>
      </c>
      <c r="G82" s="126">
        <v>19</v>
      </c>
      <c r="H82" s="141">
        <v>0</v>
      </c>
      <c r="I82" s="141">
        <v>15</v>
      </c>
      <c r="J82" s="141">
        <v>0</v>
      </c>
      <c r="K82" s="141">
        <v>0</v>
      </c>
    </row>
    <row r="83" spans="1:21" x14ac:dyDescent="0.25">
      <c r="A83" s="15"/>
      <c r="B83" s="23" t="s">
        <v>46</v>
      </c>
      <c r="C83" s="28">
        <v>66</v>
      </c>
      <c r="D83" s="130">
        <v>127.38</v>
      </c>
      <c r="E83" s="130">
        <v>4.09</v>
      </c>
      <c r="F83" s="130">
        <v>0.6</v>
      </c>
      <c r="G83" s="130">
        <v>26.5</v>
      </c>
      <c r="H83" s="163">
        <v>6.6000000000000003E-2</v>
      </c>
      <c r="I83" s="163">
        <v>0</v>
      </c>
      <c r="J83" s="163">
        <v>0</v>
      </c>
      <c r="K83" s="163">
        <v>0.28999999999999998</v>
      </c>
    </row>
    <row r="84" spans="1:21" x14ac:dyDescent="0.25">
      <c r="A84" s="15" t="s">
        <v>20</v>
      </c>
      <c r="B84" s="1" t="s">
        <v>406</v>
      </c>
      <c r="C84" s="16">
        <v>100</v>
      </c>
      <c r="D84" s="163">
        <v>36</v>
      </c>
      <c r="E84" s="163">
        <v>0.29599999999999999</v>
      </c>
      <c r="F84" s="163"/>
      <c r="G84" s="166">
        <v>9.4920000000000009</v>
      </c>
      <c r="H84" s="163">
        <v>8.0000000000000002E-3</v>
      </c>
      <c r="I84" s="163">
        <v>3.7</v>
      </c>
      <c r="J84" s="163"/>
      <c r="K84" s="163"/>
    </row>
    <row r="85" spans="1:21" x14ac:dyDescent="0.25">
      <c r="A85" s="16"/>
      <c r="B85" s="16" t="s">
        <v>16</v>
      </c>
      <c r="C85" s="17"/>
      <c r="D85" s="17">
        <f>SUM(D81:D84)</f>
        <v>514.57999999999993</v>
      </c>
      <c r="E85" s="17">
        <f t="shared" ref="E85:K85" si="12">SUM(E81:E84)</f>
        <v>10.686</v>
      </c>
      <c r="F85" s="17">
        <f t="shared" si="12"/>
        <v>14.43</v>
      </c>
      <c r="G85" s="17">
        <f t="shared" si="12"/>
        <v>86.362000000000009</v>
      </c>
      <c r="H85" s="17">
        <f t="shared" si="12"/>
        <v>0.47400000000000003</v>
      </c>
      <c r="I85" s="17">
        <f t="shared" si="12"/>
        <v>20.3</v>
      </c>
      <c r="J85" s="17">
        <f t="shared" si="12"/>
        <v>0.2</v>
      </c>
      <c r="K85" s="17">
        <f t="shared" si="12"/>
        <v>1.49</v>
      </c>
    </row>
    <row r="86" spans="1:21" x14ac:dyDescent="0.25">
      <c r="A86" s="16"/>
      <c r="B86" s="18" t="s">
        <v>17</v>
      </c>
      <c r="C86" s="16"/>
      <c r="D86" s="16"/>
      <c r="E86" s="16"/>
      <c r="F86" s="16"/>
      <c r="G86" s="49"/>
      <c r="H86" s="1"/>
      <c r="I86" s="1"/>
      <c r="J86" s="1"/>
      <c r="K86" s="1"/>
    </row>
    <row r="87" spans="1:21" x14ac:dyDescent="0.25">
      <c r="A87" s="22" t="s">
        <v>69</v>
      </c>
      <c r="B87" s="25" t="s">
        <v>163</v>
      </c>
      <c r="C87" s="23">
        <v>100</v>
      </c>
      <c r="D87" s="141">
        <v>76</v>
      </c>
      <c r="E87" s="141">
        <v>1.43</v>
      </c>
      <c r="F87" s="141">
        <v>4.99</v>
      </c>
      <c r="G87" s="167">
        <v>8.32</v>
      </c>
      <c r="H87" s="163">
        <v>2.1999999999999999E-2</v>
      </c>
      <c r="I87" s="163">
        <v>5.6909999999999998</v>
      </c>
      <c r="J87" s="163"/>
      <c r="K87" s="163"/>
    </row>
    <row r="88" spans="1:21" ht="30" x14ac:dyDescent="0.25">
      <c r="A88" s="22">
        <v>132</v>
      </c>
      <c r="B88" s="27" t="s">
        <v>71</v>
      </c>
      <c r="C88" s="24" t="s">
        <v>52</v>
      </c>
      <c r="D88" s="126">
        <v>192.07</v>
      </c>
      <c r="E88" s="126">
        <v>10.210000000000001</v>
      </c>
      <c r="F88" s="126">
        <v>11.3</v>
      </c>
      <c r="G88" s="126">
        <v>19.579999999999998</v>
      </c>
      <c r="H88" s="163">
        <v>0.12</v>
      </c>
      <c r="I88" s="163">
        <v>12.7</v>
      </c>
      <c r="J88" s="163">
        <v>1</v>
      </c>
      <c r="K88" s="163">
        <v>1.5</v>
      </c>
    </row>
    <row r="89" spans="1:21" x14ac:dyDescent="0.25">
      <c r="A89" s="22">
        <v>388</v>
      </c>
      <c r="B89" s="1" t="s">
        <v>164</v>
      </c>
      <c r="C89" s="40">
        <v>100</v>
      </c>
      <c r="D89" s="130">
        <v>129.30000000000001</v>
      </c>
      <c r="E89" s="130">
        <v>9.1999999999999993</v>
      </c>
      <c r="F89" s="130">
        <v>1.4</v>
      </c>
      <c r="G89" s="130">
        <v>11.8</v>
      </c>
      <c r="H89" s="163">
        <v>0.1</v>
      </c>
      <c r="I89" s="163">
        <v>5.4</v>
      </c>
      <c r="J89" s="163">
        <v>0.8</v>
      </c>
      <c r="K89" s="163">
        <v>2.8</v>
      </c>
      <c r="L89" s="54"/>
      <c r="M89" s="54"/>
      <c r="N89" s="54"/>
      <c r="O89" s="54"/>
      <c r="P89" s="2"/>
      <c r="Q89" s="2"/>
      <c r="R89" s="2"/>
      <c r="S89" s="2"/>
      <c r="T89" s="2"/>
      <c r="U89" s="2"/>
    </row>
    <row r="90" spans="1:21" ht="15.75" x14ac:dyDescent="0.25">
      <c r="A90" s="22">
        <v>510</v>
      </c>
      <c r="B90" s="25" t="s">
        <v>101</v>
      </c>
      <c r="C90" s="24">
        <v>150</v>
      </c>
      <c r="D90" s="126">
        <v>162.65</v>
      </c>
      <c r="E90" s="141">
        <v>4.7510000000000003</v>
      </c>
      <c r="F90" s="141">
        <v>5.306</v>
      </c>
      <c r="G90" s="141">
        <v>25.54</v>
      </c>
      <c r="H90" s="141">
        <v>0.32200000000000001</v>
      </c>
      <c r="I90" s="141"/>
      <c r="J90" s="141">
        <v>1.2999999999999999E-2</v>
      </c>
      <c r="K90" s="141"/>
    </row>
    <row r="91" spans="1:21" ht="15.75" x14ac:dyDescent="0.25">
      <c r="A91" s="22">
        <v>638</v>
      </c>
      <c r="B91" s="23" t="s">
        <v>28</v>
      </c>
      <c r="C91" s="24">
        <v>200</v>
      </c>
      <c r="D91" s="126">
        <v>72</v>
      </c>
      <c r="E91" s="126">
        <v>0.3</v>
      </c>
      <c r="F91" s="126">
        <v>0.01</v>
      </c>
      <c r="G91" s="126">
        <v>17.5</v>
      </c>
      <c r="H91" s="163">
        <v>0.02</v>
      </c>
      <c r="I91" s="163">
        <v>0.89</v>
      </c>
      <c r="J91" s="163">
        <v>0</v>
      </c>
      <c r="K91" s="163">
        <v>0</v>
      </c>
    </row>
    <row r="92" spans="1:21" x14ac:dyDescent="0.25">
      <c r="A92" s="22"/>
      <c r="B92" s="1" t="s">
        <v>46</v>
      </c>
      <c r="C92" s="40" t="s">
        <v>161</v>
      </c>
      <c r="D92" s="16">
        <v>149</v>
      </c>
      <c r="E92" s="16">
        <v>4.96</v>
      </c>
      <c r="F92" s="16">
        <v>0.66</v>
      </c>
      <c r="G92" s="49">
        <v>29.79</v>
      </c>
      <c r="H92" s="1">
        <v>6.6000000000000003E-2</v>
      </c>
      <c r="I92" s="1">
        <v>0</v>
      </c>
      <c r="J92" s="1">
        <v>0</v>
      </c>
      <c r="K92" s="1">
        <v>0.28999999999999998</v>
      </c>
    </row>
    <row r="93" spans="1:21" x14ac:dyDescent="0.25">
      <c r="A93" s="22" t="s">
        <v>20</v>
      </c>
      <c r="B93" s="23" t="s">
        <v>30</v>
      </c>
      <c r="C93" s="24">
        <v>200</v>
      </c>
      <c r="D93" s="141">
        <v>70</v>
      </c>
      <c r="E93" s="141">
        <v>0.3</v>
      </c>
      <c r="F93" s="141">
        <v>0.2</v>
      </c>
      <c r="G93" s="167">
        <v>16.3</v>
      </c>
      <c r="H93" s="163">
        <v>3.2000000000000001E-2</v>
      </c>
      <c r="I93" s="163">
        <v>1.0999999999999999E-2</v>
      </c>
      <c r="J93" s="163">
        <v>0</v>
      </c>
      <c r="K93" s="163">
        <v>0</v>
      </c>
    </row>
    <row r="94" spans="1:21" x14ac:dyDescent="0.25">
      <c r="A94" s="22"/>
      <c r="B94" s="23" t="s">
        <v>16</v>
      </c>
      <c r="C94" s="23"/>
      <c r="D94" s="23">
        <f>SUM(D87:D93)</f>
        <v>851.02</v>
      </c>
      <c r="E94" s="23">
        <f t="shared" ref="E94:K94" si="13">SUM(E87:E93)</f>
        <v>31.151000000000003</v>
      </c>
      <c r="F94" s="23">
        <f t="shared" si="13"/>
        <v>23.866</v>
      </c>
      <c r="G94" s="23">
        <f t="shared" si="13"/>
        <v>128.83000000000001</v>
      </c>
      <c r="H94" s="23">
        <f t="shared" si="13"/>
        <v>0.68200000000000016</v>
      </c>
      <c r="I94" s="23">
        <f t="shared" si="13"/>
        <v>24.691999999999997</v>
      </c>
      <c r="J94" s="23">
        <f t="shared" si="13"/>
        <v>1.8129999999999999</v>
      </c>
      <c r="K94" s="23">
        <f t="shared" si="13"/>
        <v>4.59</v>
      </c>
    </row>
    <row r="95" spans="1:21" x14ac:dyDescent="0.25">
      <c r="A95" s="22"/>
      <c r="B95" s="26" t="s">
        <v>31</v>
      </c>
      <c r="C95" s="23"/>
      <c r="D95" s="23">
        <f>D94+D85</f>
        <v>1365.6</v>
      </c>
      <c r="E95" s="23">
        <f t="shared" ref="E95:K95" si="14">E94+E85</f>
        <v>41.837000000000003</v>
      </c>
      <c r="F95" s="23">
        <f t="shared" si="14"/>
        <v>38.295999999999999</v>
      </c>
      <c r="G95" s="23">
        <f t="shared" si="14"/>
        <v>215.19200000000001</v>
      </c>
      <c r="H95" s="23">
        <f t="shared" si="14"/>
        <v>1.1560000000000001</v>
      </c>
      <c r="I95" s="23">
        <f t="shared" si="14"/>
        <v>44.991999999999997</v>
      </c>
      <c r="J95" s="23">
        <f t="shared" si="14"/>
        <v>2.0129999999999999</v>
      </c>
      <c r="K95" s="23">
        <f t="shared" si="14"/>
        <v>6.08</v>
      </c>
    </row>
    <row r="96" spans="1:21" x14ac:dyDescent="0.25">
      <c r="A96" s="249" t="s">
        <v>73</v>
      </c>
      <c r="B96" s="241"/>
      <c r="C96" s="241"/>
      <c r="D96" s="241"/>
      <c r="E96" s="241"/>
      <c r="F96" s="241"/>
      <c r="G96" s="241"/>
      <c r="H96" s="101"/>
      <c r="I96" s="102"/>
      <c r="J96" s="102"/>
      <c r="K96" s="5"/>
    </row>
    <row r="97" spans="1:12" x14ac:dyDescent="0.25">
      <c r="A97" s="249" t="s">
        <v>9</v>
      </c>
      <c r="B97" s="251"/>
      <c r="C97" s="251"/>
      <c r="D97" s="251"/>
      <c r="E97" s="251"/>
      <c r="F97" s="251"/>
      <c r="G97" s="251"/>
      <c r="H97" s="101"/>
      <c r="I97" s="102"/>
      <c r="J97" s="102"/>
      <c r="K97" s="5"/>
    </row>
    <row r="98" spans="1:12" x14ac:dyDescent="0.25">
      <c r="A98" s="23"/>
      <c r="B98" s="240" t="s">
        <v>10</v>
      </c>
      <c r="C98" s="241"/>
      <c r="D98" s="241"/>
      <c r="E98" s="241"/>
      <c r="F98" s="241"/>
      <c r="G98" s="241"/>
      <c r="H98" s="101"/>
      <c r="I98" s="102"/>
      <c r="J98" s="102"/>
      <c r="K98" s="5"/>
      <c r="L98" s="106"/>
    </row>
    <row r="99" spans="1:12" ht="15.75" x14ac:dyDescent="0.25">
      <c r="A99" s="22">
        <v>311</v>
      </c>
      <c r="B99" s="25" t="s">
        <v>118</v>
      </c>
      <c r="C99" s="24" t="s">
        <v>62</v>
      </c>
      <c r="D99" s="126">
        <v>285.67</v>
      </c>
      <c r="E99" s="126">
        <v>6.92</v>
      </c>
      <c r="F99" s="126">
        <v>10.5</v>
      </c>
      <c r="G99" s="126">
        <v>32.68</v>
      </c>
      <c r="H99" s="141">
        <v>5.3999999999999999E-2</v>
      </c>
      <c r="I99" s="141">
        <v>0.39</v>
      </c>
      <c r="J99" s="141">
        <v>9.2999999999999999E-2</v>
      </c>
      <c r="K99" s="141">
        <v>0.6</v>
      </c>
    </row>
    <row r="100" spans="1:12" ht="15.75" x14ac:dyDescent="0.25">
      <c r="A100" s="22">
        <v>685</v>
      </c>
      <c r="B100" s="139" t="s">
        <v>332</v>
      </c>
      <c r="C100" s="126">
        <v>200</v>
      </c>
      <c r="D100" s="126">
        <v>76</v>
      </c>
      <c r="E100" s="126">
        <v>0</v>
      </c>
      <c r="F100" s="126">
        <v>0</v>
      </c>
      <c r="G100" s="126">
        <v>19</v>
      </c>
      <c r="H100" s="141">
        <v>0</v>
      </c>
      <c r="I100" s="141">
        <v>15</v>
      </c>
      <c r="J100" s="141">
        <v>0</v>
      </c>
      <c r="K100" s="141">
        <v>0</v>
      </c>
    </row>
    <row r="101" spans="1:12" x14ac:dyDescent="0.25">
      <c r="A101" s="22"/>
      <c r="B101" s="23" t="s">
        <v>46</v>
      </c>
      <c r="C101" s="28" t="s">
        <v>160</v>
      </c>
      <c r="D101" s="28">
        <v>108</v>
      </c>
      <c r="E101" s="23">
        <v>3.6</v>
      </c>
      <c r="F101" s="23">
        <v>0.48</v>
      </c>
      <c r="G101" s="50">
        <v>21.6</v>
      </c>
      <c r="H101" s="1">
        <v>6.6000000000000003E-2</v>
      </c>
      <c r="I101" s="1">
        <v>0</v>
      </c>
      <c r="J101" s="1">
        <v>0</v>
      </c>
      <c r="K101" s="1">
        <v>0.28999999999999998</v>
      </c>
    </row>
    <row r="102" spans="1:12" x14ac:dyDescent="0.25">
      <c r="A102" s="15"/>
      <c r="B102" s="16" t="s">
        <v>38</v>
      </c>
      <c r="C102" s="16">
        <v>100</v>
      </c>
      <c r="D102" s="16">
        <v>36</v>
      </c>
      <c r="E102" s="16">
        <v>0.29599999999999999</v>
      </c>
      <c r="F102" s="16"/>
      <c r="G102" s="49">
        <v>9.4920000000000009</v>
      </c>
      <c r="H102" s="1">
        <v>8.0000000000000002E-3</v>
      </c>
      <c r="I102" s="1">
        <v>3.7</v>
      </c>
      <c r="J102" s="1"/>
      <c r="K102" s="1"/>
    </row>
    <row r="103" spans="1:12" x14ac:dyDescent="0.25">
      <c r="A103" s="15"/>
      <c r="B103" s="16" t="s">
        <v>16</v>
      </c>
      <c r="C103" s="17"/>
      <c r="D103" s="17">
        <f>SUM(D99:D102)</f>
        <v>505.67</v>
      </c>
      <c r="E103" s="17">
        <f t="shared" ref="E103:K103" si="15">SUM(E99:E102)</f>
        <v>10.815999999999999</v>
      </c>
      <c r="F103" s="17">
        <f t="shared" si="15"/>
        <v>10.98</v>
      </c>
      <c r="G103" s="17">
        <f t="shared" si="15"/>
        <v>82.772000000000006</v>
      </c>
      <c r="H103" s="17">
        <f t="shared" si="15"/>
        <v>0.128</v>
      </c>
      <c r="I103" s="17">
        <f t="shared" si="15"/>
        <v>19.09</v>
      </c>
      <c r="J103" s="17">
        <f t="shared" si="15"/>
        <v>9.2999999999999999E-2</v>
      </c>
      <c r="K103" s="17">
        <f t="shared" si="15"/>
        <v>0.8899999999999999</v>
      </c>
    </row>
    <row r="104" spans="1:12" x14ac:dyDescent="0.25">
      <c r="A104" s="16"/>
      <c r="B104" s="18" t="s">
        <v>17</v>
      </c>
      <c r="C104" s="16"/>
      <c r="D104" s="16"/>
      <c r="E104" s="16"/>
      <c r="F104" s="16"/>
      <c r="G104" s="49"/>
      <c r="H104" s="1"/>
      <c r="I104" s="1"/>
      <c r="J104" s="1"/>
      <c r="K104" s="1"/>
    </row>
    <row r="105" spans="1:12" x14ac:dyDescent="0.25">
      <c r="A105" s="23"/>
      <c r="B105" s="23" t="s">
        <v>41</v>
      </c>
      <c r="C105" s="24">
        <v>80</v>
      </c>
      <c r="D105" s="163">
        <v>13</v>
      </c>
      <c r="E105" s="163">
        <v>0.64</v>
      </c>
      <c r="F105" s="163"/>
      <c r="G105" s="166">
        <v>2.56</v>
      </c>
      <c r="H105" s="163">
        <v>1.2E-2</v>
      </c>
      <c r="I105" s="163">
        <v>0.99199999999999999</v>
      </c>
      <c r="J105" s="163"/>
      <c r="K105" s="163"/>
    </row>
    <row r="106" spans="1:12" ht="30" x14ac:dyDescent="0.25">
      <c r="A106" s="22">
        <v>110</v>
      </c>
      <c r="B106" s="42" t="s">
        <v>112</v>
      </c>
      <c r="C106" s="40" t="s">
        <v>52</v>
      </c>
      <c r="D106" s="126">
        <v>165.67</v>
      </c>
      <c r="E106" s="126">
        <v>8.92</v>
      </c>
      <c r="F106" s="126">
        <v>8.07</v>
      </c>
      <c r="G106" s="126">
        <v>14.49</v>
      </c>
      <c r="H106" s="163">
        <v>0.05</v>
      </c>
      <c r="I106" s="163">
        <v>11.3</v>
      </c>
      <c r="J106" s="163">
        <v>0.01</v>
      </c>
      <c r="K106" s="163">
        <v>0.5</v>
      </c>
    </row>
    <row r="107" spans="1:12" x14ac:dyDescent="0.25">
      <c r="A107" s="22">
        <v>478</v>
      </c>
      <c r="B107" s="23" t="s">
        <v>76</v>
      </c>
      <c r="C107" s="24">
        <v>243</v>
      </c>
      <c r="D107" s="130">
        <v>365.7</v>
      </c>
      <c r="E107" s="130">
        <v>26.4</v>
      </c>
      <c r="F107" s="130">
        <v>19.3</v>
      </c>
      <c r="G107" s="130">
        <v>21.7</v>
      </c>
      <c r="H107" s="163">
        <v>0.25</v>
      </c>
      <c r="I107" s="163">
        <v>13.3</v>
      </c>
      <c r="J107" s="163">
        <v>0.23</v>
      </c>
      <c r="K107" s="163">
        <v>2.8</v>
      </c>
    </row>
    <row r="108" spans="1:12" ht="15.75" x14ac:dyDescent="0.25">
      <c r="A108" s="22">
        <v>590</v>
      </c>
      <c r="B108" s="25" t="s">
        <v>124</v>
      </c>
      <c r="C108" s="24">
        <v>200</v>
      </c>
      <c r="D108" s="126">
        <v>142</v>
      </c>
      <c r="E108" s="126">
        <v>0.2</v>
      </c>
      <c r="F108" s="126">
        <v>0</v>
      </c>
      <c r="G108" s="126">
        <v>35.799999999999997</v>
      </c>
      <c r="H108" s="163">
        <v>0.02</v>
      </c>
      <c r="I108" s="163">
        <v>0.4</v>
      </c>
      <c r="J108" s="163">
        <v>0</v>
      </c>
      <c r="K108" s="163">
        <v>2.5</v>
      </c>
    </row>
    <row r="109" spans="1:12" x14ac:dyDescent="0.25">
      <c r="A109" s="22"/>
      <c r="B109" s="1" t="s">
        <v>46</v>
      </c>
      <c r="C109" s="40">
        <v>66</v>
      </c>
      <c r="D109" s="130">
        <v>127.38</v>
      </c>
      <c r="E109" s="130">
        <v>4.09</v>
      </c>
      <c r="F109" s="130">
        <v>0.6</v>
      </c>
      <c r="G109" s="130">
        <v>26.5</v>
      </c>
      <c r="H109" s="163">
        <v>6.6000000000000003E-2</v>
      </c>
      <c r="I109" s="163">
        <v>0</v>
      </c>
      <c r="J109" s="163">
        <v>0</v>
      </c>
      <c r="K109" s="163">
        <v>0.28999999999999998</v>
      </c>
    </row>
    <row r="110" spans="1:12" x14ac:dyDescent="0.25">
      <c r="A110" s="22" t="s">
        <v>20</v>
      </c>
      <c r="B110" s="23" t="s">
        <v>30</v>
      </c>
      <c r="C110" s="24">
        <v>200</v>
      </c>
      <c r="D110" s="24">
        <v>94</v>
      </c>
      <c r="E110" s="24">
        <v>1</v>
      </c>
      <c r="F110" s="24"/>
      <c r="G110" s="48">
        <v>21.2</v>
      </c>
      <c r="H110" s="1">
        <v>3.2000000000000001E-2</v>
      </c>
      <c r="I110" s="1">
        <v>1.0999999999999999E-2</v>
      </c>
      <c r="J110" s="1">
        <v>0</v>
      </c>
      <c r="K110" s="1">
        <v>0</v>
      </c>
    </row>
    <row r="111" spans="1:12" x14ac:dyDescent="0.25">
      <c r="A111" s="22"/>
      <c r="B111" s="23" t="s">
        <v>16</v>
      </c>
      <c r="C111" s="24"/>
      <c r="D111" s="24">
        <f>SUM(D105:D110)</f>
        <v>907.75</v>
      </c>
      <c r="E111" s="24">
        <f t="shared" ref="E111:K111" si="16">SUM(E105:E110)</f>
        <v>41.25</v>
      </c>
      <c r="F111" s="24">
        <f t="shared" si="16"/>
        <v>27.970000000000002</v>
      </c>
      <c r="G111" s="24">
        <f t="shared" si="16"/>
        <v>122.25</v>
      </c>
      <c r="H111" s="24">
        <f t="shared" si="16"/>
        <v>0.43000000000000005</v>
      </c>
      <c r="I111" s="24">
        <f t="shared" si="16"/>
        <v>26.003</v>
      </c>
      <c r="J111" s="24">
        <f t="shared" si="16"/>
        <v>0.24000000000000002</v>
      </c>
      <c r="K111" s="24">
        <f t="shared" si="16"/>
        <v>6.09</v>
      </c>
    </row>
    <row r="112" spans="1:12" x14ac:dyDescent="0.25">
      <c r="A112" s="22"/>
      <c r="B112" s="26" t="s">
        <v>31</v>
      </c>
      <c r="C112" s="24"/>
      <c r="D112" s="24">
        <f>D111+D103</f>
        <v>1413.42</v>
      </c>
      <c r="E112" s="24">
        <f t="shared" ref="E112:K112" si="17">E111+E103</f>
        <v>52.066000000000003</v>
      </c>
      <c r="F112" s="24">
        <f t="shared" si="17"/>
        <v>38.950000000000003</v>
      </c>
      <c r="G112" s="24">
        <f t="shared" si="17"/>
        <v>205.02199999999999</v>
      </c>
      <c r="H112" s="24">
        <f t="shared" si="17"/>
        <v>0.55800000000000005</v>
      </c>
      <c r="I112" s="24">
        <f t="shared" si="17"/>
        <v>45.093000000000004</v>
      </c>
      <c r="J112" s="24">
        <f t="shared" si="17"/>
        <v>0.33300000000000002</v>
      </c>
      <c r="K112" s="24">
        <f t="shared" si="17"/>
        <v>6.9799999999999995</v>
      </c>
    </row>
    <row r="113" spans="1:16" x14ac:dyDescent="0.25">
      <c r="A113" s="249" t="s">
        <v>34</v>
      </c>
      <c r="B113" s="241"/>
      <c r="C113" s="241"/>
      <c r="D113" s="241"/>
      <c r="E113" s="241"/>
      <c r="F113" s="241"/>
      <c r="G113" s="241"/>
      <c r="H113" s="101"/>
      <c r="I113" s="102"/>
      <c r="J113" s="102"/>
      <c r="K113" s="5"/>
    </row>
    <row r="114" spans="1:16" x14ac:dyDescent="0.25">
      <c r="A114" s="23"/>
      <c r="B114" s="240" t="s">
        <v>10</v>
      </c>
      <c r="C114" s="241"/>
      <c r="D114" s="241"/>
      <c r="E114" s="241"/>
      <c r="F114" s="241"/>
      <c r="G114" s="241"/>
      <c r="H114" s="101"/>
      <c r="I114" s="102"/>
      <c r="J114" s="102"/>
      <c r="K114" s="5"/>
    </row>
    <row r="115" spans="1:16" x14ac:dyDescent="0.25">
      <c r="A115" s="22"/>
      <c r="B115" s="23" t="s">
        <v>78</v>
      </c>
      <c r="C115" s="23">
        <v>15</v>
      </c>
      <c r="D115" s="23">
        <v>56</v>
      </c>
      <c r="E115" s="23">
        <v>4</v>
      </c>
      <c r="F115" s="23">
        <v>4.0999999999999996</v>
      </c>
      <c r="G115" s="50">
        <v>0.8</v>
      </c>
      <c r="H115" s="1">
        <v>2E-3</v>
      </c>
      <c r="I115" s="1">
        <v>1.0999999999999999E-2</v>
      </c>
      <c r="J115" s="1">
        <v>4.8000000000000001E-2</v>
      </c>
      <c r="K115" s="1"/>
    </row>
    <row r="116" spans="1:16" ht="30" x14ac:dyDescent="0.25">
      <c r="A116" s="22">
        <v>366</v>
      </c>
      <c r="B116" s="19" t="s">
        <v>36</v>
      </c>
      <c r="C116" s="17" t="s">
        <v>39</v>
      </c>
      <c r="D116" s="126">
        <v>413.59</v>
      </c>
      <c r="E116" s="126">
        <v>26.59</v>
      </c>
      <c r="F116" s="126">
        <v>21.55</v>
      </c>
      <c r="G116" s="126">
        <v>33.58</v>
      </c>
      <c r="H116" s="141">
        <v>8.2000000000000003E-2</v>
      </c>
      <c r="I116" s="141">
        <v>0.27500000000000002</v>
      </c>
      <c r="J116" s="141">
        <v>0.129</v>
      </c>
      <c r="K116" s="141">
        <v>2.1</v>
      </c>
    </row>
    <row r="117" spans="1:16" ht="15.75" x14ac:dyDescent="0.25">
      <c r="A117" s="22">
        <v>692</v>
      </c>
      <c r="B117" s="139" t="s">
        <v>330</v>
      </c>
      <c r="C117" s="24">
        <v>200</v>
      </c>
      <c r="D117" s="126">
        <v>40</v>
      </c>
      <c r="E117" s="126">
        <v>0.3</v>
      </c>
      <c r="F117" s="126">
        <v>0.1</v>
      </c>
      <c r="G117" s="126">
        <v>9.5</v>
      </c>
      <c r="H117" s="25">
        <v>5.3999999999999999E-2</v>
      </c>
      <c r="I117" s="25">
        <v>0.39</v>
      </c>
      <c r="J117" s="25">
        <v>9.2999999999999999E-2</v>
      </c>
      <c r="K117" s="25">
        <v>0.6</v>
      </c>
    </row>
    <row r="118" spans="1:16" x14ac:dyDescent="0.25">
      <c r="A118" s="22"/>
      <c r="B118" s="23" t="s">
        <v>46</v>
      </c>
      <c r="C118" s="28" t="s">
        <v>160</v>
      </c>
      <c r="D118" s="28">
        <v>108</v>
      </c>
      <c r="E118" s="23">
        <v>3.6</v>
      </c>
      <c r="F118" s="23">
        <v>0.48</v>
      </c>
      <c r="G118" s="50">
        <v>21.6</v>
      </c>
      <c r="H118" s="1">
        <v>6.6000000000000003E-2</v>
      </c>
      <c r="I118" s="1">
        <v>0</v>
      </c>
      <c r="J118" s="1">
        <v>0</v>
      </c>
      <c r="K118" s="1">
        <v>0.28999999999999998</v>
      </c>
    </row>
    <row r="119" spans="1:16" x14ac:dyDescent="0.25">
      <c r="A119" s="15"/>
      <c r="B119" s="16"/>
      <c r="C119" s="17"/>
      <c r="D119" s="17"/>
      <c r="E119" s="16"/>
      <c r="F119" s="16"/>
      <c r="G119" s="49"/>
      <c r="H119" s="1"/>
      <c r="I119" s="1"/>
      <c r="J119" s="1"/>
      <c r="K119" s="1"/>
    </row>
    <row r="120" spans="1:16" x14ac:dyDescent="0.25">
      <c r="A120" s="15"/>
      <c r="B120" s="16"/>
      <c r="C120" s="16"/>
      <c r="D120" s="16"/>
      <c r="E120" s="16"/>
      <c r="F120" s="16"/>
      <c r="G120" s="49"/>
      <c r="H120" s="1"/>
      <c r="I120" s="1"/>
      <c r="J120" s="1"/>
      <c r="K120" s="1"/>
    </row>
    <row r="121" spans="1:16" x14ac:dyDescent="0.25">
      <c r="A121" s="15"/>
      <c r="B121" s="16" t="s">
        <v>16</v>
      </c>
      <c r="C121" s="16"/>
      <c r="D121" s="16">
        <f>SUM(D115:D120)</f>
        <v>617.58999999999992</v>
      </c>
      <c r="E121" s="16">
        <f t="shared" ref="E121:K121" si="18">SUM(E115:E120)</f>
        <v>34.49</v>
      </c>
      <c r="F121" s="16">
        <f t="shared" si="18"/>
        <v>26.23</v>
      </c>
      <c r="G121" s="16">
        <f t="shared" si="18"/>
        <v>65.47999999999999</v>
      </c>
      <c r="H121" s="16">
        <f t="shared" si="18"/>
        <v>0.20400000000000001</v>
      </c>
      <c r="I121" s="16">
        <f t="shared" si="18"/>
        <v>0.67600000000000005</v>
      </c>
      <c r="J121" s="16">
        <f t="shared" si="18"/>
        <v>0.27</v>
      </c>
      <c r="K121" s="16">
        <f t="shared" si="18"/>
        <v>2.99</v>
      </c>
    </row>
    <row r="122" spans="1:16" x14ac:dyDescent="0.25">
      <c r="A122" s="15"/>
      <c r="B122" s="18" t="s">
        <v>17</v>
      </c>
      <c r="C122" s="16"/>
      <c r="D122" s="16"/>
      <c r="E122" s="16"/>
      <c r="F122" s="16"/>
      <c r="G122" s="49"/>
      <c r="H122" s="1"/>
      <c r="I122" s="1"/>
      <c r="J122" s="1"/>
      <c r="K122" s="1"/>
    </row>
    <row r="123" spans="1:16" x14ac:dyDescent="0.25">
      <c r="A123" s="23"/>
      <c r="B123" s="23" t="s">
        <v>24</v>
      </c>
      <c r="C123" s="24">
        <v>80</v>
      </c>
      <c r="D123" s="141">
        <v>10</v>
      </c>
      <c r="E123" s="141">
        <v>0.7</v>
      </c>
      <c r="F123" s="141">
        <v>0.1</v>
      </c>
      <c r="G123" s="167">
        <v>2.56</v>
      </c>
      <c r="H123" s="163">
        <v>1.2E-2</v>
      </c>
      <c r="I123" s="163">
        <v>0.995</v>
      </c>
      <c r="J123" s="163"/>
      <c r="K123" s="163"/>
    </row>
    <row r="124" spans="1:16" ht="15.75" x14ac:dyDescent="0.25">
      <c r="A124" s="22">
        <v>139</v>
      </c>
      <c r="B124" s="25" t="s">
        <v>107</v>
      </c>
      <c r="C124" s="24" t="s">
        <v>32</v>
      </c>
      <c r="D124" s="126">
        <v>208</v>
      </c>
      <c r="E124" s="126">
        <v>7</v>
      </c>
      <c r="F124" s="126">
        <v>7.45</v>
      </c>
      <c r="G124" s="126">
        <v>22.92</v>
      </c>
      <c r="H124" s="163">
        <v>0.13</v>
      </c>
      <c r="I124" s="163">
        <v>4.25</v>
      </c>
      <c r="J124" s="163">
        <v>0.05</v>
      </c>
      <c r="K124" s="163">
        <v>1</v>
      </c>
    </row>
    <row r="125" spans="1:16" ht="15.75" x14ac:dyDescent="0.25">
      <c r="A125" s="22">
        <v>433</v>
      </c>
      <c r="B125" s="25" t="s">
        <v>106</v>
      </c>
      <c r="C125" s="28" t="s">
        <v>98</v>
      </c>
      <c r="D125" s="126">
        <v>233.14</v>
      </c>
      <c r="E125" s="126">
        <v>13.3</v>
      </c>
      <c r="F125" s="126">
        <v>17.32</v>
      </c>
      <c r="G125" s="126">
        <v>3.52</v>
      </c>
      <c r="H125" s="163">
        <v>0.1</v>
      </c>
      <c r="I125" s="163">
        <v>3</v>
      </c>
      <c r="J125" s="163">
        <v>0.3</v>
      </c>
      <c r="K125" s="163">
        <v>1.9</v>
      </c>
      <c r="L125" s="2"/>
      <c r="M125" s="2"/>
      <c r="N125" s="2"/>
      <c r="O125" s="2"/>
      <c r="P125" s="2"/>
    </row>
    <row r="126" spans="1:16" ht="15.75" x14ac:dyDescent="0.25">
      <c r="A126" s="22">
        <v>520</v>
      </c>
      <c r="B126" s="1" t="s">
        <v>104</v>
      </c>
      <c r="C126" s="17">
        <v>150</v>
      </c>
      <c r="D126" s="126">
        <v>102</v>
      </c>
      <c r="E126" s="126">
        <v>3.28</v>
      </c>
      <c r="F126" s="126">
        <v>4.7300000000000004</v>
      </c>
      <c r="G126" s="126">
        <v>24.4</v>
      </c>
      <c r="H126" s="141">
        <v>0.13</v>
      </c>
      <c r="I126" s="141">
        <v>7.35</v>
      </c>
      <c r="J126" s="141">
        <v>2.3E-2</v>
      </c>
      <c r="K126" s="141">
        <v>2.5</v>
      </c>
      <c r="L126" s="47"/>
      <c r="M126" s="47"/>
      <c r="N126" s="47"/>
      <c r="O126" s="47"/>
      <c r="P126" s="2"/>
    </row>
    <row r="127" spans="1:16" ht="15.75" x14ac:dyDescent="0.25">
      <c r="A127" s="22">
        <v>638</v>
      </c>
      <c r="B127" s="23" t="s">
        <v>28</v>
      </c>
      <c r="C127" s="24">
        <v>200</v>
      </c>
      <c r="D127" s="126">
        <v>72</v>
      </c>
      <c r="E127" s="126">
        <v>0.3</v>
      </c>
      <c r="F127" s="126">
        <v>0.01</v>
      </c>
      <c r="G127" s="126">
        <v>17.5</v>
      </c>
      <c r="H127" s="163">
        <v>0.02</v>
      </c>
      <c r="I127" s="163">
        <v>0.89</v>
      </c>
      <c r="J127" s="163">
        <v>0</v>
      </c>
      <c r="K127" s="163">
        <v>0</v>
      </c>
      <c r="L127" s="2"/>
      <c r="M127" s="2"/>
      <c r="N127" s="2"/>
      <c r="O127" s="2"/>
      <c r="P127" s="2"/>
    </row>
    <row r="128" spans="1:16" x14ac:dyDescent="0.25">
      <c r="A128" s="22"/>
      <c r="B128" s="1" t="s">
        <v>46</v>
      </c>
      <c r="C128" s="40" t="s">
        <v>166</v>
      </c>
      <c r="D128" s="28">
        <v>108</v>
      </c>
      <c r="E128" s="23">
        <v>3.6</v>
      </c>
      <c r="F128" s="23">
        <v>0.48</v>
      </c>
      <c r="G128" s="50">
        <v>21.6</v>
      </c>
      <c r="H128" s="1">
        <v>6.6000000000000003E-2</v>
      </c>
      <c r="I128" s="1">
        <v>0</v>
      </c>
      <c r="J128" s="1">
        <v>0</v>
      </c>
      <c r="K128" s="1">
        <v>0.28999999999999998</v>
      </c>
      <c r="L128" s="2"/>
      <c r="M128" s="2"/>
      <c r="N128" s="2"/>
      <c r="O128" s="2"/>
      <c r="P128" s="2"/>
    </row>
    <row r="129" spans="1:16" x14ac:dyDescent="0.25">
      <c r="A129" s="22" t="s">
        <v>20</v>
      </c>
      <c r="B129" s="23" t="s">
        <v>30</v>
      </c>
      <c r="C129" s="23">
        <v>200</v>
      </c>
      <c r="D129" s="141">
        <v>70</v>
      </c>
      <c r="E129" s="141">
        <v>0.3</v>
      </c>
      <c r="F129" s="141">
        <v>0.2</v>
      </c>
      <c r="G129" s="167">
        <v>16.3</v>
      </c>
      <c r="H129" s="163">
        <v>3.2000000000000001E-2</v>
      </c>
      <c r="I129" s="163">
        <v>1.0999999999999999E-2</v>
      </c>
      <c r="J129" s="163">
        <v>0</v>
      </c>
      <c r="K129" s="163">
        <v>0</v>
      </c>
      <c r="L129" s="2"/>
      <c r="M129" s="2"/>
      <c r="N129" s="2"/>
      <c r="O129" s="2"/>
      <c r="P129" s="2"/>
    </row>
    <row r="130" spans="1:16" x14ac:dyDescent="0.25">
      <c r="A130" s="22"/>
      <c r="B130" s="23" t="s">
        <v>77</v>
      </c>
      <c r="C130" s="24"/>
      <c r="D130" s="24">
        <f>SUM(D123:D129)</f>
        <v>803.14</v>
      </c>
      <c r="E130" s="24">
        <f t="shared" ref="E130:K130" si="19">SUM(E123:E129)</f>
        <v>28.480000000000004</v>
      </c>
      <c r="F130" s="24">
        <f t="shared" si="19"/>
        <v>30.290000000000003</v>
      </c>
      <c r="G130" s="24">
        <f t="shared" si="19"/>
        <v>108.8</v>
      </c>
      <c r="H130" s="24">
        <f t="shared" si="19"/>
        <v>0.49</v>
      </c>
      <c r="I130" s="24">
        <f t="shared" si="19"/>
        <v>16.495999999999999</v>
      </c>
      <c r="J130" s="24">
        <f t="shared" si="19"/>
        <v>0.373</v>
      </c>
      <c r="K130" s="24">
        <f t="shared" si="19"/>
        <v>5.69</v>
      </c>
      <c r="L130" s="2"/>
      <c r="M130" s="2"/>
      <c r="N130" s="2"/>
      <c r="O130" s="2"/>
      <c r="P130" s="2"/>
    </row>
    <row r="131" spans="1:16" x14ac:dyDescent="0.25">
      <c r="A131" s="22"/>
      <c r="B131" s="23" t="s">
        <v>31</v>
      </c>
      <c r="C131" s="24"/>
      <c r="D131" s="24">
        <f>D130+D121</f>
        <v>1420.73</v>
      </c>
      <c r="E131" s="24">
        <f t="shared" ref="E131:K131" si="20">E130+E121</f>
        <v>62.970000000000006</v>
      </c>
      <c r="F131" s="24">
        <f t="shared" si="20"/>
        <v>56.52</v>
      </c>
      <c r="G131" s="24">
        <f t="shared" si="20"/>
        <v>174.27999999999997</v>
      </c>
      <c r="H131" s="24">
        <f t="shared" si="20"/>
        <v>0.69399999999999995</v>
      </c>
      <c r="I131" s="24">
        <f t="shared" si="20"/>
        <v>17.171999999999997</v>
      </c>
      <c r="J131" s="24">
        <f t="shared" si="20"/>
        <v>0.64300000000000002</v>
      </c>
      <c r="K131" s="24">
        <f t="shared" si="20"/>
        <v>8.68</v>
      </c>
      <c r="L131" s="2"/>
      <c r="M131" s="2"/>
      <c r="N131" s="2"/>
      <c r="O131" s="2"/>
      <c r="P131" s="2"/>
    </row>
    <row r="132" spans="1:16" x14ac:dyDescent="0.25">
      <c r="A132" s="249" t="s">
        <v>53</v>
      </c>
      <c r="B132" s="251"/>
      <c r="C132" s="251"/>
      <c r="D132" s="251"/>
      <c r="E132" s="251"/>
      <c r="F132" s="251"/>
      <c r="G132" s="251"/>
      <c r="H132" s="101"/>
      <c r="I132" s="102"/>
      <c r="J132" s="102"/>
      <c r="K132" s="5"/>
      <c r="L132" s="2"/>
      <c r="M132" s="2"/>
      <c r="N132" s="2"/>
      <c r="O132" s="2"/>
      <c r="P132" s="2"/>
    </row>
    <row r="133" spans="1:16" x14ac:dyDescent="0.25">
      <c r="A133" s="94"/>
      <c r="B133" s="285" t="s">
        <v>10</v>
      </c>
      <c r="C133" s="286"/>
      <c r="D133" s="286"/>
      <c r="E133" s="286"/>
      <c r="F133" s="286"/>
      <c r="G133" s="286"/>
      <c r="H133" s="188"/>
      <c r="I133" s="189"/>
      <c r="J133" s="189"/>
      <c r="K133" s="190"/>
      <c r="L133" s="2"/>
      <c r="M133" s="2"/>
      <c r="N133" s="2"/>
      <c r="O133" s="2"/>
      <c r="P133" s="2"/>
    </row>
    <row r="134" spans="1:16" x14ac:dyDescent="0.25">
      <c r="A134" s="94">
        <v>337</v>
      </c>
      <c r="B134" s="94" t="s">
        <v>80</v>
      </c>
      <c r="C134" s="191" t="s">
        <v>82</v>
      </c>
      <c r="D134" s="94">
        <v>64</v>
      </c>
      <c r="E134" s="94">
        <v>5.16</v>
      </c>
      <c r="F134" s="94">
        <v>4.6399999999999997</v>
      </c>
      <c r="G134" s="99">
        <v>0.32</v>
      </c>
      <c r="H134" s="93">
        <v>2.3E-2</v>
      </c>
      <c r="I134" s="93"/>
      <c r="J134" s="93">
        <v>0.16200000000000001</v>
      </c>
      <c r="K134" s="93"/>
      <c r="L134" s="2"/>
      <c r="M134" s="2"/>
      <c r="N134" s="2"/>
      <c r="O134" s="2"/>
      <c r="P134" s="2"/>
    </row>
    <row r="135" spans="1:16" x14ac:dyDescent="0.25">
      <c r="A135" s="192">
        <v>311</v>
      </c>
      <c r="B135" s="93" t="s">
        <v>119</v>
      </c>
      <c r="C135" s="191" t="s">
        <v>62</v>
      </c>
      <c r="D135" s="191">
        <v>292</v>
      </c>
      <c r="E135" s="94">
        <v>7.7</v>
      </c>
      <c r="F135" s="94">
        <v>11.8</v>
      </c>
      <c r="G135" s="99">
        <v>38.5</v>
      </c>
      <c r="H135" s="93">
        <v>0.4</v>
      </c>
      <c r="I135" s="93">
        <v>1.6</v>
      </c>
      <c r="J135" s="93">
        <v>0.2</v>
      </c>
      <c r="K135" s="93">
        <v>1.2</v>
      </c>
      <c r="L135" s="2"/>
      <c r="M135" s="2"/>
      <c r="N135" s="2"/>
      <c r="O135" s="2"/>
      <c r="P135" s="2"/>
    </row>
    <row r="136" spans="1:16" x14ac:dyDescent="0.25">
      <c r="A136" s="192">
        <v>686</v>
      </c>
      <c r="B136" s="94" t="s">
        <v>81</v>
      </c>
      <c r="C136" s="191" t="s">
        <v>40</v>
      </c>
      <c r="D136" s="94">
        <v>60</v>
      </c>
      <c r="E136" s="94">
        <v>0.3</v>
      </c>
      <c r="F136" s="94"/>
      <c r="G136" s="99">
        <v>47.1</v>
      </c>
      <c r="H136" s="93">
        <v>0.06</v>
      </c>
      <c r="I136" s="93">
        <v>6</v>
      </c>
      <c r="J136" s="93">
        <v>0.1</v>
      </c>
      <c r="K136" s="93"/>
      <c r="L136" s="2"/>
      <c r="M136" s="2"/>
      <c r="N136" s="2"/>
      <c r="O136" s="2"/>
      <c r="P136" s="2"/>
    </row>
    <row r="137" spans="1:16" x14ac:dyDescent="0.25">
      <c r="A137" s="94"/>
      <c r="B137" s="94" t="s">
        <v>46</v>
      </c>
      <c r="C137" s="193" t="s">
        <v>160</v>
      </c>
      <c r="D137" s="193">
        <v>108</v>
      </c>
      <c r="E137" s="94">
        <v>3.6</v>
      </c>
      <c r="F137" s="94">
        <v>0.48</v>
      </c>
      <c r="G137" s="99">
        <v>21.6</v>
      </c>
      <c r="H137" s="93">
        <v>6.6000000000000003E-2</v>
      </c>
      <c r="I137" s="93">
        <v>0</v>
      </c>
      <c r="J137" s="93">
        <v>0</v>
      </c>
      <c r="K137" s="93">
        <v>0.28999999999999998</v>
      </c>
      <c r="L137" s="2"/>
      <c r="M137" s="2"/>
      <c r="N137" s="2"/>
      <c r="O137" s="2"/>
      <c r="P137" s="2"/>
    </row>
    <row r="138" spans="1:16" x14ac:dyDescent="0.25">
      <c r="A138" s="192"/>
      <c r="B138" s="94" t="s">
        <v>29</v>
      </c>
      <c r="C138" s="94">
        <v>100</v>
      </c>
      <c r="D138" s="94">
        <v>21</v>
      </c>
      <c r="E138" s="94">
        <v>0.66600000000000004</v>
      </c>
      <c r="F138" s="94">
        <v>0</v>
      </c>
      <c r="G138" s="99">
        <v>7.056</v>
      </c>
      <c r="H138" s="93">
        <v>3.2000000000000001E-2</v>
      </c>
      <c r="I138" s="93">
        <v>17.073</v>
      </c>
      <c r="J138" s="93">
        <v>0</v>
      </c>
      <c r="K138" s="93">
        <v>0</v>
      </c>
      <c r="L138" s="2"/>
      <c r="M138" s="2"/>
      <c r="N138" s="2"/>
      <c r="O138" s="2"/>
      <c r="P138" s="2"/>
    </row>
    <row r="139" spans="1:16" ht="26.25" x14ac:dyDescent="0.4">
      <c r="A139" s="94"/>
      <c r="B139" s="94" t="s">
        <v>16</v>
      </c>
      <c r="C139" s="191"/>
      <c r="D139" s="191">
        <f>SUM(D134:D138)</f>
        <v>545</v>
      </c>
      <c r="E139" s="191">
        <f t="shared" ref="E139:K139" si="21">SUM(E134:E138)</f>
        <v>17.426000000000002</v>
      </c>
      <c r="F139" s="191">
        <f t="shared" si="21"/>
        <v>16.920000000000002</v>
      </c>
      <c r="G139" s="191">
        <f t="shared" si="21"/>
        <v>114.57600000000001</v>
      </c>
      <c r="H139" s="191">
        <f t="shared" si="21"/>
        <v>0.58100000000000007</v>
      </c>
      <c r="I139" s="191">
        <f t="shared" si="21"/>
        <v>24.673000000000002</v>
      </c>
      <c r="J139" s="191">
        <f t="shared" si="21"/>
        <v>0.46199999999999997</v>
      </c>
      <c r="K139" s="191">
        <f t="shared" si="21"/>
        <v>1.49</v>
      </c>
      <c r="L139" s="2"/>
      <c r="M139" s="196" t="s">
        <v>407</v>
      </c>
      <c r="N139" s="196"/>
      <c r="O139" s="2"/>
      <c r="P139" s="2"/>
    </row>
    <row r="140" spans="1:16" x14ac:dyDescent="0.25">
      <c r="A140" s="94"/>
      <c r="B140" s="111" t="s">
        <v>17</v>
      </c>
      <c r="C140" s="94"/>
      <c r="D140" s="94"/>
      <c r="E140" s="94"/>
      <c r="F140" s="94"/>
      <c r="G140" s="99"/>
      <c r="H140" s="93"/>
      <c r="I140" s="93"/>
      <c r="J140" s="93"/>
      <c r="K140" s="93"/>
      <c r="L140" s="2"/>
      <c r="M140" s="2"/>
      <c r="N140" s="2"/>
      <c r="O140" s="2"/>
      <c r="P140" s="2"/>
    </row>
    <row r="141" spans="1:16" x14ac:dyDescent="0.25">
      <c r="A141" s="192">
        <v>43</v>
      </c>
      <c r="B141" s="94" t="s">
        <v>63</v>
      </c>
      <c r="C141" s="191">
        <v>100</v>
      </c>
      <c r="D141" s="191">
        <v>84</v>
      </c>
      <c r="E141" s="191">
        <v>1.4</v>
      </c>
      <c r="F141" s="191">
        <v>5</v>
      </c>
      <c r="G141" s="194">
        <v>9.1999999999999993</v>
      </c>
      <c r="H141" s="93">
        <v>2.1999999999999999E-2</v>
      </c>
      <c r="I141" s="93">
        <v>5.6909999999999998</v>
      </c>
      <c r="J141" s="93"/>
      <c r="K141" s="93"/>
      <c r="L141" s="2"/>
      <c r="M141" s="2"/>
      <c r="N141" s="2"/>
      <c r="O141" s="2"/>
      <c r="P141" s="2"/>
    </row>
    <row r="142" spans="1:16" ht="30" x14ac:dyDescent="0.25">
      <c r="A142" s="192">
        <v>132</v>
      </c>
      <c r="B142" s="195" t="s">
        <v>71</v>
      </c>
      <c r="C142" s="191" t="s">
        <v>52</v>
      </c>
      <c r="D142" s="191">
        <v>176</v>
      </c>
      <c r="E142" s="191">
        <v>6.26</v>
      </c>
      <c r="F142" s="191">
        <v>7.92</v>
      </c>
      <c r="G142" s="194">
        <v>18.97</v>
      </c>
      <c r="H142" s="93">
        <v>0.12</v>
      </c>
      <c r="I142" s="93">
        <v>12.7</v>
      </c>
      <c r="J142" s="93">
        <v>1</v>
      </c>
      <c r="K142" s="93">
        <v>1.5</v>
      </c>
      <c r="L142" s="2"/>
      <c r="M142" s="2"/>
      <c r="N142" s="2"/>
      <c r="O142" s="2"/>
      <c r="P142" s="2"/>
    </row>
    <row r="143" spans="1:16" x14ac:dyDescent="0.25">
      <c r="A143" s="192">
        <v>439</v>
      </c>
      <c r="B143" s="93" t="s">
        <v>111</v>
      </c>
      <c r="C143" s="193">
        <v>75</v>
      </c>
      <c r="D143" s="94">
        <v>203</v>
      </c>
      <c r="E143" s="94">
        <v>17.12</v>
      </c>
      <c r="F143" s="94">
        <v>14.98</v>
      </c>
      <c r="G143" s="99">
        <v>0</v>
      </c>
      <c r="H143" s="93">
        <v>0.08</v>
      </c>
      <c r="I143" s="93">
        <v>2.9</v>
      </c>
      <c r="J143" s="93">
        <v>0.1</v>
      </c>
      <c r="K143" s="93">
        <v>1.2</v>
      </c>
      <c r="L143" s="2"/>
      <c r="M143" s="2"/>
      <c r="N143" s="2"/>
      <c r="O143" s="2"/>
      <c r="P143" s="2"/>
    </row>
    <row r="144" spans="1:16" x14ac:dyDescent="0.25">
      <c r="A144" s="192" t="s">
        <v>55</v>
      </c>
      <c r="B144" s="94" t="s">
        <v>56</v>
      </c>
      <c r="C144" s="94">
        <v>150</v>
      </c>
      <c r="D144" s="94">
        <v>155</v>
      </c>
      <c r="E144" s="94">
        <v>4.37</v>
      </c>
      <c r="F144" s="94">
        <v>4</v>
      </c>
      <c r="G144" s="99">
        <v>25.9</v>
      </c>
      <c r="H144" s="93">
        <v>0.12</v>
      </c>
      <c r="I144" s="93">
        <v>0</v>
      </c>
      <c r="J144" s="93">
        <v>9.0999999999999998E-2</v>
      </c>
      <c r="K144" s="93">
        <v>0.57999999999999996</v>
      </c>
      <c r="L144" s="2"/>
      <c r="M144" s="2"/>
      <c r="N144" s="2"/>
      <c r="O144" s="2"/>
      <c r="P144" s="2"/>
    </row>
    <row r="145" spans="1:16" x14ac:dyDescent="0.25">
      <c r="A145" s="192" t="s">
        <v>69</v>
      </c>
      <c r="B145" s="94" t="s">
        <v>83</v>
      </c>
      <c r="C145" s="94">
        <v>200</v>
      </c>
      <c r="D145" s="94">
        <v>64</v>
      </c>
      <c r="E145" s="94"/>
      <c r="F145" s="94"/>
      <c r="G145" s="99">
        <v>16.7</v>
      </c>
      <c r="H145" s="93">
        <v>0</v>
      </c>
      <c r="I145" s="93">
        <v>15</v>
      </c>
      <c r="J145" s="93">
        <v>0</v>
      </c>
      <c r="K145" s="93">
        <v>0</v>
      </c>
      <c r="L145" s="2"/>
      <c r="M145" s="2"/>
      <c r="N145" s="2"/>
      <c r="O145" s="2"/>
      <c r="P145" s="2"/>
    </row>
    <row r="146" spans="1:16" x14ac:dyDescent="0.25">
      <c r="A146" s="192"/>
      <c r="B146" s="93" t="s">
        <v>46</v>
      </c>
      <c r="C146" s="193" t="s">
        <v>161</v>
      </c>
      <c r="D146" s="94">
        <v>149</v>
      </c>
      <c r="E146" s="94">
        <v>4.96</v>
      </c>
      <c r="F146" s="94">
        <v>0.66</v>
      </c>
      <c r="G146" s="99">
        <v>29.79</v>
      </c>
      <c r="H146" s="93">
        <v>6.6000000000000003E-2</v>
      </c>
      <c r="I146" s="93">
        <v>0</v>
      </c>
      <c r="J146" s="93">
        <v>0</v>
      </c>
      <c r="K146" s="93">
        <v>0.28999999999999998</v>
      </c>
      <c r="L146" s="2"/>
      <c r="M146" s="2"/>
      <c r="N146" s="2"/>
      <c r="O146" s="2"/>
      <c r="P146" s="2"/>
    </row>
    <row r="147" spans="1:16" x14ac:dyDescent="0.25">
      <c r="A147" s="192" t="s">
        <v>20</v>
      </c>
      <c r="B147" s="94" t="s">
        <v>30</v>
      </c>
      <c r="C147" s="94">
        <v>200</v>
      </c>
      <c r="D147" s="94">
        <v>94</v>
      </c>
      <c r="E147" s="94">
        <v>1</v>
      </c>
      <c r="F147" s="94"/>
      <c r="G147" s="99">
        <v>21.2</v>
      </c>
      <c r="H147" s="93">
        <v>3.2000000000000001E-2</v>
      </c>
      <c r="I147" s="93">
        <v>1.0999999999999999E-2</v>
      </c>
      <c r="J147" s="93">
        <v>0</v>
      </c>
      <c r="K147" s="93">
        <v>0</v>
      </c>
      <c r="L147" s="2"/>
      <c r="M147" s="2"/>
      <c r="N147" s="2"/>
      <c r="O147" s="2"/>
      <c r="P147" s="2"/>
    </row>
    <row r="148" spans="1:16" x14ac:dyDescent="0.25">
      <c r="A148" s="192"/>
      <c r="B148" s="94" t="s">
        <v>16</v>
      </c>
      <c r="C148" s="94"/>
      <c r="D148" s="94">
        <f>SUM(D141:D147)</f>
        <v>925</v>
      </c>
      <c r="E148" s="94">
        <f t="shared" ref="E148:K148" si="22">SUM(E141:E147)</f>
        <v>35.11</v>
      </c>
      <c r="F148" s="94">
        <f t="shared" si="22"/>
        <v>32.559999999999995</v>
      </c>
      <c r="G148" s="94">
        <f t="shared" si="22"/>
        <v>121.76</v>
      </c>
      <c r="H148" s="94">
        <f t="shared" si="22"/>
        <v>0.43999999999999995</v>
      </c>
      <c r="I148" s="94">
        <f t="shared" si="22"/>
        <v>36.302</v>
      </c>
      <c r="J148" s="94">
        <f t="shared" si="22"/>
        <v>1.1910000000000001</v>
      </c>
      <c r="K148" s="94">
        <f t="shared" si="22"/>
        <v>3.5700000000000003</v>
      </c>
      <c r="L148" s="2"/>
      <c r="M148" s="2"/>
      <c r="N148" s="2"/>
      <c r="O148" s="2"/>
      <c r="P148" s="2"/>
    </row>
    <row r="149" spans="1:16" x14ac:dyDescent="0.25">
      <c r="A149" s="23"/>
      <c r="B149" s="23" t="s">
        <v>31</v>
      </c>
      <c r="C149" s="23"/>
      <c r="D149" s="23">
        <f>D148+D139</f>
        <v>1470</v>
      </c>
      <c r="E149" s="23">
        <f t="shared" ref="E149:K149" si="23">E148+E139</f>
        <v>52.536000000000001</v>
      </c>
      <c r="F149" s="23">
        <f t="shared" si="23"/>
        <v>49.48</v>
      </c>
      <c r="G149" s="23">
        <f t="shared" si="23"/>
        <v>236.33600000000001</v>
      </c>
      <c r="H149" s="23">
        <f t="shared" si="23"/>
        <v>1.0209999999999999</v>
      </c>
      <c r="I149" s="23">
        <f t="shared" si="23"/>
        <v>60.975000000000001</v>
      </c>
      <c r="J149" s="23">
        <f t="shared" si="23"/>
        <v>1.653</v>
      </c>
      <c r="K149" s="23">
        <f t="shared" si="23"/>
        <v>5.0600000000000005</v>
      </c>
      <c r="L149" s="2"/>
      <c r="M149" s="2"/>
      <c r="N149" s="2"/>
      <c r="O149" s="2"/>
      <c r="P149" s="2"/>
    </row>
    <row r="150" spans="1:16" x14ac:dyDescent="0.25">
      <c r="A150" s="283" t="s">
        <v>61</v>
      </c>
      <c r="B150" s="284"/>
      <c r="C150" s="284"/>
      <c r="D150" s="284"/>
      <c r="E150" s="284"/>
      <c r="F150" s="284"/>
      <c r="G150" s="284"/>
      <c r="H150" s="188"/>
      <c r="I150" s="189"/>
      <c r="J150" s="189"/>
      <c r="K150" s="190"/>
      <c r="L150" s="2"/>
      <c r="M150" s="2"/>
      <c r="N150" s="2"/>
      <c r="O150" s="2"/>
      <c r="P150" s="2"/>
    </row>
    <row r="151" spans="1:16" x14ac:dyDescent="0.25">
      <c r="A151" s="94"/>
      <c r="B151" s="285" t="s">
        <v>10</v>
      </c>
      <c r="C151" s="286"/>
      <c r="D151" s="286"/>
      <c r="E151" s="286"/>
      <c r="F151" s="286"/>
      <c r="G151" s="286"/>
      <c r="H151" s="188"/>
      <c r="I151" s="189"/>
      <c r="J151" s="189"/>
      <c r="K151" s="190"/>
      <c r="L151" s="2"/>
      <c r="M151" s="2"/>
      <c r="N151" s="2"/>
      <c r="O151" s="2"/>
      <c r="P151" s="2"/>
    </row>
    <row r="152" spans="1:16" x14ac:dyDescent="0.25">
      <c r="A152" s="192">
        <v>413</v>
      </c>
      <c r="B152" s="93" t="s">
        <v>113</v>
      </c>
      <c r="C152" s="191">
        <v>100</v>
      </c>
      <c r="D152" s="191">
        <v>271</v>
      </c>
      <c r="E152" s="191">
        <v>11.22</v>
      </c>
      <c r="F152" s="191">
        <v>14.38</v>
      </c>
      <c r="G152" s="194">
        <v>1.63</v>
      </c>
      <c r="H152" s="93">
        <v>0.19</v>
      </c>
      <c r="I152" s="93"/>
      <c r="J152" s="93"/>
      <c r="K152" s="93">
        <v>0.4</v>
      </c>
      <c r="L152" s="2"/>
      <c r="M152" s="2"/>
      <c r="N152" s="2"/>
      <c r="O152" s="2"/>
      <c r="P152" s="2"/>
    </row>
    <row r="153" spans="1:16" x14ac:dyDescent="0.25">
      <c r="A153" s="192">
        <v>508</v>
      </c>
      <c r="B153" s="93" t="s">
        <v>101</v>
      </c>
      <c r="C153" s="191">
        <v>150</v>
      </c>
      <c r="D153" s="94">
        <v>157</v>
      </c>
      <c r="E153" s="94">
        <v>4.75</v>
      </c>
      <c r="F153" s="94">
        <v>5.57</v>
      </c>
      <c r="G153" s="99">
        <v>23.33</v>
      </c>
      <c r="H153" s="93">
        <v>0.12</v>
      </c>
      <c r="I153" s="192">
        <v>0</v>
      </c>
      <c r="J153" s="93">
        <v>0</v>
      </c>
      <c r="K153" s="191">
        <v>0</v>
      </c>
      <c r="L153" s="54"/>
      <c r="M153" s="54"/>
      <c r="N153" s="54"/>
      <c r="O153" s="54"/>
      <c r="P153" s="2"/>
    </row>
    <row r="154" spans="1:16" x14ac:dyDescent="0.25">
      <c r="A154" s="192">
        <v>630</v>
      </c>
      <c r="B154" s="94" t="s">
        <v>58</v>
      </c>
      <c r="C154" s="191">
        <v>200</v>
      </c>
      <c r="D154" s="191">
        <v>150</v>
      </c>
      <c r="E154" s="191">
        <v>3.8</v>
      </c>
      <c r="F154" s="191">
        <v>8</v>
      </c>
      <c r="G154" s="194">
        <v>25.8</v>
      </c>
      <c r="H154" s="93">
        <v>0.02</v>
      </c>
      <c r="I154" s="93">
        <v>0.6</v>
      </c>
      <c r="J154" s="93">
        <v>0.01</v>
      </c>
      <c r="K154" s="93">
        <v>0.03</v>
      </c>
    </row>
    <row r="155" spans="1:16" x14ac:dyDescent="0.25">
      <c r="A155" s="192"/>
      <c r="B155" s="94" t="s">
        <v>46</v>
      </c>
      <c r="C155" s="193" t="s">
        <v>160</v>
      </c>
      <c r="D155" s="193">
        <v>108</v>
      </c>
      <c r="E155" s="94">
        <v>3.6</v>
      </c>
      <c r="F155" s="94">
        <v>0.48</v>
      </c>
      <c r="G155" s="99">
        <v>21.6</v>
      </c>
      <c r="H155" s="93">
        <v>6.6000000000000003E-2</v>
      </c>
      <c r="I155" s="93">
        <v>0</v>
      </c>
      <c r="J155" s="93">
        <v>0</v>
      </c>
      <c r="K155" s="93">
        <v>0.28999999999999998</v>
      </c>
    </row>
    <row r="156" spans="1:16" x14ac:dyDescent="0.25">
      <c r="A156" s="192" t="s">
        <v>20</v>
      </c>
      <c r="B156" s="94" t="s">
        <v>18</v>
      </c>
      <c r="C156" s="94">
        <v>100</v>
      </c>
      <c r="D156" s="94">
        <v>85</v>
      </c>
      <c r="E156" s="94">
        <v>5</v>
      </c>
      <c r="F156" s="94">
        <v>3.2</v>
      </c>
      <c r="G156" s="99">
        <v>8.48</v>
      </c>
      <c r="H156" s="93">
        <v>0.03</v>
      </c>
      <c r="I156" s="93">
        <v>0.26200000000000001</v>
      </c>
      <c r="J156" s="93">
        <v>1.2E-2</v>
      </c>
      <c r="K156" s="93"/>
    </row>
    <row r="157" spans="1:16" x14ac:dyDescent="0.25">
      <c r="A157" s="192"/>
      <c r="B157" s="94" t="s">
        <v>47</v>
      </c>
      <c r="C157" s="94">
        <v>100</v>
      </c>
      <c r="D157" s="94">
        <v>91</v>
      </c>
      <c r="E157" s="94">
        <v>1.5</v>
      </c>
      <c r="F157" s="94"/>
      <c r="G157" s="99">
        <v>22.4</v>
      </c>
      <c r="H157" s="93">
        <v>5.5E-2</v>
      </c>
      <c r="I157" s="93">
        <v>8.1300000000000008</v>
      </c>
      <c r="J157" s="93">
        <v>0.04</v>
      </c>
      <c r="K157" s="93"/>
    </row>
    <row r="158" spans="1:16" x14ac:dyDescent="0.25">
      <c r="A158" s="192"/>
      <c r="B158" s="94" t="s">
        <v>16</v>
      </c>
      <c r="C158" s="191"/>
      <c r="D158" s="191">
        <f>SUM(D152:D157)</f>
        <v>862</v>
      </c>
      <c r="E158" s="191">
        <f t="shared" ref="E158:K158" si="24">SUM(E152:E157)</f>
        <v>29.87</v>
      </c>
      <c r="F158" s="191">
        <f t="shared" si="24"/>
        <v>31.630000000000003</v>
      </c>
      <c r="G158" s="191">
        <f t="shared" si="24"/>
        <v>103.24000000000001</v>
      </c>
      <c r="H158" s="191">
        <f t="shared" si="24"/>
        <v>0.48100000000000004</v>
      </c>
      <c r="I158" s="191">
        <f t="shared" si="24"/>
        <v>8.9920000000000009</v>
      </c>
      <c r="J158" s="191">
        <f t="shared" si="24"/>
        <v>6.2E-2</v>
      </c>
      <c r="K158" s="191">
        <f t="shared" si="24"/>
        <v>0.72</v>
      </c>
    </row>
    <row r="159" spans="1:16" x14ac:dyDescent="0.25">
      <c r="A159" s="192"/>
      <c r="B159" s="111" t="s">
        <v>17</v>
      </c>
      <c r="C159" s="191"/>
      <c r="D159" s="191"/>
      <c r="E159" s="191"/>
      <c r="F159" s="191"/>
      <c r="G159" s="194"/>
      <c r="H159" s="93"/>
      <c r="I159" s="93"/>
      <c r="J159" s="93"/>
      <c r="K159" s="93"/>
    </row>
    <row r="160" spans="1:16" x14ac:dyDescent="0.25">
      <c r="A160" s="192"/>
      <c r="B160" s="94" t="s">
        <v>41</v>
      </c>
      <c r="C160" s="94">
        <v>80</v>
      </c>
      <c r="D160" s="94">
        <v>13</v>
      </c>
      <c r="E160" s="94">
        <v>0.64</v>
      </c>
      <c r="F160" s="94"/>
      <c r="G160" s="99">
        <v>2.56</v>
      </c>
      <c r="H160" s="93">
        <v>1.2E-2</v>
      </c>
      <c r="I160" s="93">
        <v>0.99199999999999999</v>
      </c>
      <c r="J160" s="93"/>
      <c r="K160" s="93"/>
    </row>
    <row r="161" spans="1:15" ht="30" x14ac:dyDescent="0.25">
      <c r="A161" s="192">
        <v>124</v>
      </c>
      <c r="B161" s="197" t="s">
        <v>105</v>
      </c>
      <c r="C161" s="191" t="s">
        <v>52</v>
      </c>
      <c r="D161" s="94">
        <v>137</v>
      </c>
      <c r="E161" s="94">
        <v>5.16</v>
      </c>
      <c r="F161" s="94">
        <v>8.75</v>
      </c>
      <c r="G161" s="99">
        <v>10.88</v>
      </c>
      <c r="H161" s="93">
        <v>0.06</v>
      </c>
      <c r="I161" s="93">
        <v>10.7</v>
      </c>
      <c r="J161" s="93">
        <v>0.01</v>
      </c>
      <c r="K161" s="93">
        <v>0.5</v>
      </c>
    </row>
    <row r="162" spans="1:15" x14ac:dyDescent="0.25">
      <c r="A162" s="192">
        <v>436</v>
      </c>
      <c r="B162" s="93" t="s">
        <v>100</v>
      </c>
      <c r="C162" s="191">
        <v>150</v>
      </c>
      <c r="D162" s="191">
        <v>175</v>
      </c>
      <c r="E162" s="191">
        <v>11.39</v>
      </c>
      <c r="F162" s="191">
        <v>5.91</v>
      </c>
      <c r="G162" s="194">
        <v>19.59</v>
      </c>
      <c r="H162" s="93">
        <v>0.03</v>
      </c>
      <c r="I162" s="93">
        <v>1.92</v>
      </c>
      <c r="J162" s="93">
        <v>0.17</v>
      </c>
      <c r="K162" s="93">
        <v>1.42</v>
      </c>
    </row>
    <row r="163" spans="1:15" x14ac:dyDescent="0.25">
      <c r="A163" s="192" t="s">
        <v>69</v>
      </c>
      <c r="B163" s="94" t="s">
        <v>68</v>
      </c>
      <c r="C163" s="191">
        <v>200</v>
      </c>
      <c r="D163" s="191">
        <v>64</v>
      </c>
      <c r="E163" s="191"/>
      <c r="F163" s="191"/>
      <c r="G163" s="194">
        <v>16.7</v>
      </c>
      <c r="H163" s="93">
        <v>0</v>
      </c>
      <c r="I163" s="93">
        <v>15</v>
      </c>
      <c r="J163" s="93">
        <v>0</v>
      </c>
      <c r="K163" s="93">
        <v>0</v>
      </c>
    </row>
    <row r="164" spans="1:15" x14ac:dyDescent="0.25">
      <c r="A164" s="192"/>
      <c r="B164" s="93" t="s">
        <v>46</v>
      </c>
      <c r="C164" s="193" t="s">
        <v>161</v>
      </c>
      <c r="D164" s="94">
        <v>149</v>
      </c>
      <c r="E164" s="94">
        <v>4.96</v>
      </c>
      <c r="F164" s="94">
        <v>0.66</v>
      </c>
      <c r="G164" s="99">
        <v>29.79</v>
      </c>
      <c r="H164" s="93">
        <v>6.6000000000000003E-2</v>
      </c>
      <c r="I164" s="93">
        <v>0</v>
      </c>
      <c r="J164" s="93">
        <v>0</v>
      </c>
      <c r="K164" s="93">
        <v>0.28999999999999998</v>
      </c>
    </row>
    <row r="165" spans="1:15" x14ac:dyDescent="0.25">
      <c r="A165" s="192" t="s">
        <v>20</v>
      </c>
      <c r="B165" s="94" t="s">
        <v>30</v>
      </c>
      <c r="C165" s="191">
        <v>200</v>
      </c>
      <c r="D165" s="191">
        <v>94</v>
      </c>
      <c r="E165" s="191">
        <v>1</v>
      </c>
      <c r="F165" s="191"/>
      <c r="G165" s="194">
        <v>21.2</v>
      </c>
      <c r="H165" s="93">
        <v>3.2000000000000001E-2</v>
      </c>
      <c r="I165" s="93">
        <v>1.0999999999999999E-2</v>
      </c>
      <c r="J165" s="93">
        <v>0</v>
      </c>
      <c r="K165" s="93">
        <v>0</v>
      </c>
    </row>
    <row r="166" spans="1:15" x14ac:dyDescent="0.25">
      <c r="A166" s="192"/>
      <c r="B166" s="94" t="s">
        <v>16</v>
      </c>
      <c r="C166" s="94"/>
      <c r="D166" s="191">
        <f>SUM(D160:D165)</f>
        <v>632</v>
      </c>
      <c r="E166" s="191">
        <f t="shared" ref="E166:K166" si="25">SUM(E160:E165)</f>
        <v>23.150000000000002</v>
      </c>
      <c r="F166" s="191">
        <f t="shared" si="25"/>
        <v>15.32</v>
      </c>
      <c r="G166" s="191">
        <f t="shared" si="25"/>
        <v>100.72000000000001</v>
      </c>
      <c r="H166" s="191">
        <f t="shared" si="25"/>
        <v>0.19999999999999998</v>
      </c>
      <c r="I166" s="191">
        <f t="shared" si="25"/>
        <v>28.623000000000001</v>
      </c>
      <c r="J166" s="191">
        <f t="shared" si="25"/>
        <v>0.18000000000000002</v>
      </c>
      <c r="K166" s="191">
        <f t="shared" si="25"/>
        <v>2.21</v>
      </c>
    </row>
    <row r="167" spans="1:15" x14ac:dyDescent="0.25">
      <c r="A167" s="94"/>
      <c r="B167" s="94" t="s">
        <v>31</v>
      </c>
      <c r="C167" s="94"/>
      <c r="D167" s="191">
        <f>D166+D158</f>
        <v>1494</v>
      </c>
      <c r="E167" s="191">
        <f t="shared" ref="E167:K167" si="26">E166+E158</f>
        <v>53.02</v>
      </c>
      <c r="F167" s="191">
        <f t="shared" si="26"/>
        <v>46.95</v>
      </c>
      <c r="G167" s="191">
        <f t="shared" si="26"/>
        <v>203.96000000000004</v>
      </c>
      <c r="H167" s="191">
        <f t="shared" si="26"/>
        <v>0.68100000000000005</v>
      </c>
      <c r="I167" s="191">
        <f t="shared" si="26"/>
        <v>37.615000000000002</v>
      </c>
      <c r="J167" s="191">
        <f t="shared" si="26"/>
        <v>0.24200000000000002</v>
      </c>
      <c r="K167" s="191">
        <f t="shared" si="26"/>
        <v>2.9299999999999997</v>
      </c>
    </row>
    <row r="168" spans="1:15" x14ac:dyDescent="0.25">
      <c r="A168" s="283" t="s">
        <v>67</v>
      </c>
      <c r="B168" s="284"/>
      <c r="C168" s="284"/>
      <c r="D168" s="284"/>
      <c r="E168" s="284"/>
      <c r="F168" s="284"/>
      <c r="G168" s="284"/>
      <c r="H168" s="188"/>
      <c r="I168" s="189"/>
      <c r="J168" s="189"/>
      <c r="K168" s="190"/>
    </row>
    <row r="169" spans="1:15" x14ac:dyDescent="0.25">
      <c r="A169" s="94"/>
      <c r="B169" s="285" t="s">
        <v>10</v>
      </c>
      <c r="C169" s="286"/>
      <c r="D169" s="286"/>
      <c r="E169" s="286"/>
      <c r="F169" s="286"/>
      <c r="G169" s="286"/>
      <c r="H169" s="188"/>
      <c r="I169" s="189"/>
      <c r="J169" s="189"/>
      <c r="K169" s="190"/>
      <c r="L169" s="2"/>
      <c r="M169" s="2"/>
      <c r="N169" s="2"/>
      <c r="O169" s="2"/>
    </row>
    <row r="170" spans="1:15" x14ac:dyDescent="0.25">
      <c r="A170" s="192">
        <v>451</v>
      </c>
      <c r="B170" s="93" t="s">
        <v>132</v>
      </c>
      <c r="C170" s="193">
        <v>75</v>
      </c>
      <c r="D170" s="94">
        <v>223</v>
      </c>
      <c r="E170" s="94">
        <v>11.82</v>
      </c>
      <c r="F170" s="94">
        <v>13.68</v>
      </c>
      <c r="G170" s="99">
        <v>12.54</v>
      </c>
      <c r="H170" s="93">
        <v>0.24</v>
      </c>
      <c r="I170" s="93">
        <v>0.16</v>
      </c>
      <c r="J170" s="93">
        <v>0</v>
      </c>
      <c r="K170" s="93">
        <v>0</v>
      </c>
      <c r="L170" s="47"/>
      <c r="M170" s="47"/>
      <c r="N170" s="47"/>
      <c r="O170" s="47"/>
    </row>
    <row r="171" spans="1:15" x14ac:dyDescent="0.25">
      <c r="A171" s="192">
        <v>512</v>
      </c>
      <c r="B171" s="93" t="s">
        <v>97</v>
      </c>
      <c r="C171" s="94">
        <v>150</v>
      </c>
      <c r="D171" s="94">
        <v>118</v>
      </c>
      <c r="E171" s="94">
        <v>1.9159999999999999</v>
      </c>
      <c r="F171" s="94">
        <v>2.964</v>
      </c>
      <c r="G171" s="99">
        <v>23.419</v>
      </c>
      <c r="H171" s="93">
        <v>2.4E-2</v>
      </c>
      <c r="I171" s="93"/>
      <c r="J171" s="93">
        <v>1.7000000000000001E-2</v>
      </c>
      <c r="K171" s="93">
        <v>2.5</v>
      </c>
    </row>
    <row r="172" spans="1:15" x14ac:dyDescent="0.25">
      <c r="A172" s="192">
        <v>685</v>
      </c>
      <c r="B172" s="93" t="s">
        <v>74</v>
      </c>
      <c r="C172" s="191" t="s">
        <v>75</v>
      </c>
      <c r="D172" s="94">
        <v>58</v>
      </c>
      <c r="E172" s="94">
        <v>0.2</v>
      </c>
      <c r="F172" s="94">
        <v>0.1</v>
      </c>
      <c r="G172" s="99">
        <v>15.1</v>
      </c>
      <c r="H172" s="93">
        <v>0</v>
      </c>
      <c r="I172" s="93">
        <v>0.18</v>
      </c>
      <c r="J172" s="93">
        <v>0</v>
      </c>
      <c r="K172" s="93">
        <v>0</v>
      </c>
    </row>
    <row r="173" spans="1:15" x14ac:dyDescent="0.25">
      <c r="A173" s="192"/>
      <c r="B173" s="94" t="s">
        <v>46</v>
      </c>
      <c r="C173" s="193" t="s">
        <v>160</v>
      </c>
      <c r="D173" s="193">
        <v>108</v>
      </c>
      <c r="E173" s="94">
        <v>3.6</v>
      </c>
      <c r="F173" s="94">
        <v>0.48</v>
      </c>
      <c r="G173" s="99">
        <v>21.6</v>
      </c>
      <c r="H173" s="93">
        <v>6.6000000000000003E-2</v>
      </c>
      <c r="I173" s="93">
        <v>0</v>
      </c>
      <c r="J173" s="93">
        <v>0</v>
      </c>
      <c r="K173" s="93">
        <v>0.28999999999999998</v>
      </c>
    </row>
    <row r="174" spans="1:15" x14ac:dyDescent="0.25">
      <c r="A174" s="192"/>
      <c r="B174" s="94" t="s">
        <v>29</v>
      </c>
      <c r="C174" s="94">
        <v>100</v>
      </c>
      <c r="D174" s="94">
        <v>21</v>
      </c>
      <c r="E174" s="94">
        <v>0.66600000000000004</v>
      </c>
      <c r="F174" s="94">
        <v>0</v>
      </c>
      <c r="G174" s="99">
        <v>7.056</v>
      </c>
      <c r="H174" s="93">
        <v>3.2000000000000001E-2</v>
      </c>
      <c r="I174" s="93">
        <v>17.073</v>
      </c>
      <c r="J174" s="93">
        <v>0</v>
      </c>
      <c r="K174" s="93">
        <v>0</v>
      </c>
    </row>
    <row r="175" spans="1:15" x14ac:dyDescent="0.25">
      <c r="A175" s="192"/>
      <c r="B175" s="94" t="s">
        <v>77</v>
      </c>
      <c r="C175" s="94"/>
      <c r="D175" s="94">
        <f>SUM(D170:D174)</f>
        <v>528</v>
      </c>
      <c r="E175" s="94">
        <f t="shared" ref="E175:K175" si="27">SUM(E170:E174)</f>
        <v>18.202000000000002</v>
      </c>
      <c r="F175" s="94">
        <f t="shared" si="27"/>
        <v>17.224</v>
      </c>
      <c r="G175" s="94">
        <f t="shared" si="27"/>
        <v>79.715000000000003</v>
      </c>
      <c r="H175" s="94">
        <f t="shared" si="27"/>
        <v>0.36199999999999999</v>
      </c>
      <c r="I175" s="94">
        <f t="shared" si="27"/>
        <v>17.413</v>
      </c>
      <c r="J175" s="94">
        <f t="shared" si="27"/>
        <v>1.7000000000000001E-2</v>
      </c>
      <c r="K175" s="94">
        <f t="shared" si="27"/>
        <v>2.79</v>
      </c>
    </row>
    <row r="176" spans="1:15" x14ac:dyDescent="0.25">
      <c r="A176" s="94"/>
      <c r="B176" s="111" t="s">
        <v>17</v>
      </c>
      <c r="C176" s="94"/>
      <c r="D176" s="94"/>
      <c r="E176" s="94"/>
      <c r="F176" s="94"/>
      <c r="G176" s="99"/>
      <c r="H176" s="93"/>
      <c r="I176" s="93"/>
      <c r="J176" s="93"/>
      <c r="K176" s="93"/>
    </row>
    <row r="177" spans="1:11" x14ac:dyDescent="0.25">
      <c r="A177" s="94"/>
      <c r="B177" s="94" t="s">
        <v>24</v>
      </c>
      <c r="C177" s="191">
        <v>80</v>
      </c>
      <c r="D177" s="191">
        <v>10</v>
      </c>
      <c r="E177" s="191"/>
      <c r="F177" s="191"/>
      <c r="G177" s="194">
        <v>2.56</v>
      </c>
      <c r="H177" s="93">
        <v>1.2E-2</v>
      </c>
      <c r="I177" s="93">
        <v>0.995</v>
      </c>
      <c r="J177" s="93"/>
      <c r="K177" s="93"/>
    </row>
    <row r="178" spans="1:11" x14ac:dyDescent="0.25">
      <c r="A178" s="192">
        <v>160</v>
      </c>
      <c r="B178" s="94" t="s">
        <v>84</v>
      </c>
      <c r="C178" s="94">
        <v>250</v>
      </c>
      <c r="D178" s="94">
        <v>164</v>
      </c>
      <c r="E178" s="94">
        <v>5.7</v>
      </c>
      <c r="F178" s="94">
        <v>5.87</v>
      </c>
      <c r="G178" s="99">
        <v>21.83</v>
      </c>
      <c r="H178" s="93">
        <v>0.04</v>
      </c>
      <c r="I178" s="93">
        <v>0.6</v>
      </c>
      <c r="J178" s="93">
        <v>0.04</v>
      </c>
      <c r="K178" s="93">
        <v>0.4</v>
      </c>
    </row>
    <row r="179" spans="1:11" x14ac:dyDescent="0.25">
      <c r="A179" s="192">
        <v>397</v>
      </c>
      <c r="B179" s="93" t="s">
        <v>110</v>
      </c>
      <c r="C179" s="94">
        <v>100</v>
      </c>
      <c r="D179" s="94">
        <v>134</v>
      </c>
      <c r="E179" s="94">
        <v>10.48</v>
      </c>
      <c r="F179" s="94">
        <v>9.4499999999999993</v>
      </c>
      <c r="G179" s="99">
        <v>8.9700000000000006</v>
      </c>
      <c r="H179" s="93"/>
      <c r="I179" s="93"/>
      <c r="J179" s="93"/>
      <c r="K179" s="93"/>
    </row>
    <row r="180" spans="1:11" x14ac:dyDescent="0.25">
      <c r="A180" s="192">
        <v>520</v>
      </c>
      <c r="B180" s="94" t="s">
        <v>43</v>
      </c>
      <c r="C180" s="94">
        <v>150</v>
      </c>
      <c r="D180" s="94">
        <v>145</v>
      </c>
      <c r="E180" s="94">
        <v>2.9</v>
      </c>
      <c r="F180" s="94">
        <v>4.8</v>
      </c>
      <c r="G180" s="99">
        <v>15.4</v>
      </c>
      <c r="H180" s="93">
        <v>0.01</v>
      </c>
      <c r="I180" s="93">
        <v>5.75</v>
      </c>
      <c r="J180" s="93">
        <v>0</v>
      </c>
      <c r="K180" s="93">
        <v>0.13</v>
      </c>
    </row>
    <row r="181" spans="1:11" x14ac:dyDescent="0.25">
      <c r="A181" s="192" t="s">
        <v>150</v>
      </c>
      <c r="B181" s="93" t="s">
        <v>151</v>
      </c>
      <c r="C181" s="191">
        <v>200</v>
      </c>
      <c r="D181" s="191">
        <v>60</v>
      </c>
      <c r="E181" s="191">
        <v>0.2</v>
      </c>
      <c r="F181" s="191"/>
      <c r="G181" s="194">
        <v>15.1</v>
      </c>
      <c r="H181" s="93">
        <v>0.15</v>
      </c>
      <c r="I181" s="93">
        <v>1.3</v>
      </c>
      <c r="J181" s="93">
        <v>0.04</v>
      </c>
      <c r="K181" s="93">
        <v>0.17</v>
      </c>
    </row>
    <row r="182" spans="1:11" x14ac:dyDescent="0.25">
      <c r="A182" s="94"/>
      <c r="B182" s="93" t="s">
        <v>46</v>
      </c>
      <c r="C182" s="193" t="s">
        <v>165</v>
      </c>
      <c r="D182" s="193">
        <v>108</v>
      </c>
      <c r="E182" s="94">
        <v>3.6</v>
      </c>
      <c r="F182" s="94">
        <v>0.48</v>
      </c>
      <c r="G182" s="99">
        <v>21.6</v>
      </c>
      <c r="H182" s="93">
        <v>6.6000000000000003E-2</v>
      </c>
      <c r="I182" s="93">
        <v>0</v>
      </c>
      <c r="J182" s="93">
        <v>0</v>
      </c>
      <c r="K182" s="93">
        <v>0.28999999999999998</v>
      </c>
    </row>
    <row r="183" spans="1:11" x14ac:dyDescent="0.25">
      <c r="A183" s="192" t="s">
        <v>20</v>
      </c>
      <c r="B183" s="94" t="s">
        <v>30</v>
      </c>
      <c r="C183" s="94">
        <v>200</v>
      </c>
      <c r="D183" s="94">
        <v>94</v>
      </c>
      <c r="E183" s="94">
        <v>1</v>
      </c>
      <c r="F183" s="94"/>
      <c r="G183" s="99">
        <v>21.2</v>
      </c>
      <c r="H183" s="93">
        <v>3.2000000000000001E-2</v>
      </c>
      <c r="I183" s="93">
        <v>1.0999999999999999E-2</v>
      </c>
      <c r="J183" s="93">
        <v>0</v>
      </c>
      <c r="K183" s="93">
        <v>0</v>
      </c>
    </row>
    <row r="184" spans="1:11" x14ac:dyDescent="0.25">
      <c r="A184" s="94"/>
      <c r="B184" s="94" t="s">
        <v>16</v>
      </c>
      <c r="C184" s="94"/>
      <c r="D184" s="94">
        <f>SUM(D177:D183)</f>
        <v>715</v>
      </c>
      <c r="E184" s="94">
        <f t="shared" ref="E184:K184" si="28">SUM(E177:E183)</f>
        <v>23.88</v>
      </c>
      <c r="F184" s="94">
        <f t="shared" si="28"/>
        <v>20.6</v>
      </c>
      <c r="G184" s="94">
        <f t="shared" si="28"/>
        <v>106.66000000000001</v>
      </c>
      <c r="H184" s="94">
        <f t="shared" si="28"/>
        <v>0.31000000000000005</v>
      </c>
      <c r="I184" s="94">
        <f t="shared" si="28"/>
        <v>8.6559999999999988</v>
      </c>
      <c r="J184" s="94">
        <f t="shared" si="28"/>
        <v>0.08</v>
      </c>
      <c r="K184" s="94">
        <f t="shared" si="28"/>
        <v>0.99</v>
      </c>
    </row>
    <row r="185" spans="1:11" x14ac:dyDescent="0.25">
      <c r="A185" s="95"/>
      <c r="B185" s="95" t="s">
        <v>31</v>
      </c>
      <c r="C185" s="95"/>
      <c r="D185" s="95">
        <f>D184+D175</f>
        <v>1243</v>
      </c>
      <c r="E185" s="95">
        <f t="shared" ref="E185:K185" si="29">E184+E175</f>
        <v>42.082000000000001</v>
      </c>
      <c r="F185" s="95">
        <f t="shared" si="29"/>
        <v>37.823999999999998</v>
      </c>
      <c r="G185" s="95">
        <f t="shared" si="29"/>
        <v>186.375</v>
      </c>
      <c r="H185" s="95">
        <f t="shared" si="29"/>
        <v>0.67200000000000004</v>
      </c>
      <c r="I185" s="95">
        <f t="shared" si="29"/>
        <v>26.068999999999999</v>
      </c>
      <c r="J185" s="95">
        <f t="shared" si="29"/>
        <v>9.7000000000000003E-2</v>
      </c>
      <c r="K185" s="95">
        <f t="shared" si="29"/>
        <v>3.7800000000000002</v>
      </c>
    </row>
    <row r="186" spans="1:11" x14ac:dyDescent="0.25">
      <c r="A186" s="94"/>
      <c r="B186" s="94"/>
      <c r="C186" s="94"/>
      <c r="D186" s="95"/>
      <c r="E186" s="94"/>
      <c r="F186" s="94"/>
      <c r="G186" s="99"/>
      <c r="H186" s="93"/>
      <c r="I186" s="93"/>
      <c r="J186" s="93"/>
      <c r="K186" s="93"/>
    </row>
    <row r="187" spans="1:11" x14ac:dyDescent="0.25">
      <c r="A187" s="94"/>
      <c r="B187" s="93" t="s">
        <v>140</v>
      </c>
      <c r="C187" s="94"/>
      <c r="D187" s="95">
        <f t="shared" ref="D187:K187" si="30">D16+D32+D51+D68+D85+D103+D121+D139+D158+D175</f>
        <v>6010.15</v>
      </c>
      <c r="E187" s="95">
        <f t="shared" si="30"/>
        <v>213.62800000000004</v>
      </c>
      <c r="F187" s="95">
        <f t="shared" si="30"/>
        <v>219.39400000000001</v>
      </c>
      <c r="G187" s="95">
        <f t="shared" si="30"/>
        <v>814.55500000000006</v>
      </c>
      <c r="H187" s="95">
        <f t="shared" si="30"/>
        <v>3.746</v>
      </c>
      <c r="I187" s="95">
        <f t="shared" si="30"/>
        <v>128.45600000000002</v>
      </c>
      <c r="J187" s="95">
        <f t="shared" si="30"/>
        <v>2.6279999999999992</v>
      </c>
      <c r="K187" s="95">
        <f t="shared" si="30"/>
        <v>24.916999999999998</v>
      </c>
    </row>
    <row r="188" spans="1:11" x14ac:dyDescent="0.25">
      <c r="A188" s="94"/>
      <c r="B188" s="93" t="s">
        <v>168</v>
      </c>
      <c r="C188" s="94"/>
      <c r="D188" s="95">
        <v>5900</v>
      </c>
      <c r="E188" s="94">
        <v>192.5</v>
      </c>
      <c r="F188" s="94">
        <v>197.5</v>
      </c>
      <c r="G188" s="99">
        <v>837.5</v>
      </c>
      <c r="H188" s="93">
        <v>3</v>
      </c>
      <c r="I188" s="93">
        <v>150</v>
      </c>
      <c r="J188" s="93">
        <v>1.75</v>
      </c>
      <c r="K188" s="93">
        <v>25</v>
      </c>
    </row>
    <row r="189" spans="1:11" x14ac:dyDescent="0.25">
      <c r="A189" s="94"/>
      <c r="B189" s="93" t="s">
        <v>141</v>
      </c>
      <c r="C189" s="94"/>
      <c r="D189" s="95">
        <f t="shared" ref="D189:K189" si="31">D24+D42+D59+D76+D94+D111+D130+D148+D166+D184</f>
        <v>8188.7700000000013</v>
      </c>
      <c r="E189" s="95">
        <f t="shared" si="31"/>
        <v>311.12099999999998</v>
      </c>
      <c r="F189" s="95">
        <f t="shared" si="31"/>
        <v>258.38499999999999</v>
      </c>
      <c r="G189" s="95">
        <f t="shared" si="31"/>
        <v>1151.06</v>
      </c>
      <c r="H189" s="95">
        <f t="shared" si="31"/>
        <v>3.657</v>
      </c>
      <c r="I189" s="95">
        <f t="shared" si="31"/>
        <v>240.93100000000001</v>
      </c>
      <c r="J189" s="95">
        <f t="shared" si="31"/>
        <v>5.3</v>
      </c>
      <c r="K189" s="95">
        <f t="shared" si="31"/>
        <v>32.190000000000005</v>
      </c>
    </row>
    <row r="190" spans="1:11" ht="15.75" x14ac:dyDescent="0.25">
      <c r="A190" s="96"/>
      <c r="B190" s="93" t="s">
        <v>168</v>
      </c>
      <c r="C190" s="96"/>
      <c r="D190" s="96">
        <v>8260</v>
      </c>
      <c r="E190" s="96">
        <v>269.5</v>
      </c>
      <c r="F190" s="96">
        <v>276.5</v>
      </c>
      <c r="G190" s="100">
        <v>1172.5</v>
      </c>
      <c r="H190" s="93">
        <v>4.2</v>
      </c>
      <c r="I190" s="93">
        <v>210</v>
      </c>
      <c r="J190" s="93">
        <v>2.4500000000000002</v>
      </c>
      <c r="K190" s="93">
        <v>35</v>
      </c>
    </row>
    <row r="191" spans="1:11" ht="15.75" x14ac:dyDescent="0.25">
      <c r="A191" s="198"/>
      <c r="B191" s="287" t="s">
        <v>85</v>
      </c>
      <c r="C191" s="287"/>
      <c r="D191" s="287"/>
      <c r="E191" s="287"/>
      <c r="F191" s="199"/>
      <c r="G191" s="199"/>
      <c r="H191" s="200"/>
      <c r="I191" s="200"/>
      <c r="J191" s="200"/>
      <c r="K191" s="200"/>
    </row>
    <row r="192" spans="1:11" ht="15.75" x14ac:dyDescent="0.25">
      <c r="A192" s="198"/>
      <c r="B192" s="282" t="s">
        <v>86</v>
      </c>
      <c r="C192" s="282"/>
      <c r="D192" s="282"/>
      <c r="E192" s="282"/>
      <c r="F192" s="282"/>
      <c r="G192" s="282"/>
      <c r="H192" s="200"/>
      <c r="I192" s="200"/>
      <c r="J192" s="200"/>
      <c r="K192" s="200"/>
    </row>
    <row r="193" spans="1:11" ht="15.75" x14ac:dyDescent="0.25">
      <c r="A193" s="198"/>
      <c r="B193" s="282" t="s">
        <v>87</v>
      </c>
      <c r="C193" s="282"/>
      <c r="D193" s="282"/>
      <c r="E193" s="282"/>
      <c r="F193" s="282"/>
      <c r="G193" s="282"/>
      <c r="H193" s="200"/>
      <c r="I193" s="200"/>
      <c r="J193" s="200"/>
      <c r="K193" s="200"/>
    </row>
    <row r="194" spans="1:11" ht="15.75" x14ac:dyDescent="0.25">
      <c r="A194" s="198"/>
      <c r="B194" s="282" t="s">
        <v>88</v>
      </c>
      <c r="C194" s="282"/>
      <c r="D194" s="282"/>
      <c r="E194" s="282"/>
      <c r="F194" s="282"/>
      <c r="G194" s="282"/>
      <c r="H194" s="200"/>
      <c r="I194" s="200"/>
      <c r="J194" s="200"/>
      <c r="K194" s="200"/>
    </row>
    <row r="195" spans="1:11" ht="15.75" x14ac:dyDescent="0.25">
      <c r="A195" s="198"/>
      <c r="B195" s="282" t="s">
        <v>89</v>
      </c>
      <c r="C195" s="282"/>
      <c r="D195" s="282"/>
      <c r="E195" s="282"/>
      <c r="F195" s="282"/>
      <c r="G195" s="282"/>
      <c r="H195" s="200"/>
      <c r="I195" s="200"/>
      <c r="J195" s="200"/>
      <c r="K195" s="200"/>
    </row>
    <row r="196" spans="1:11" ht="15.75" x14ac:dyDescent="0.25">
      <c r="A196" s="198"/>
      <c r="B196" s="282" t="s">
        <v>91</v>
      </c>
      <c r="C196" s="282"/>
      <c r="D196" s="282"/>
      <c r="E196" s="282"/>
      <c r="F196" s="282"/>
      <c r="G196" s="282"/>
      <c r="H196" s="200"/>
      <c r="I196" s="200"/>
      <c r="J196" s="200"/>
      <c r="K196" s="200"/>
    </row>
    <row r="197" spans="1:11" ht="15.75" x14ac:dyDescent="0.25">
      <c r="A197" s="198"/>
      <c r="B197" s="282" t="s">
        <v>90</v>
      </c>
      <c r="C197" s="282"/>
      <c r="D197" s="282"/>
      <c r="E197" s="282"/>
      <c r="F197" s="282"/>
      <c r="G197" s="282"/>
      <c r="H197" s="200"/>
      <c r="I197" s="200"/>
      <c r="J197" s="200"/>
      <c r="K197" s="200"/>
    </row>
    <row r="198" spans="1:11" ht="15.75" x14ac:dyDescent="0.25">
      <c r="A198" s="198"/>
      <c r="B198" s="282" t="s">
        <v>92</v>
      </c>
      <c r="C198" s="282"/>
      <c r="D198" s="282"/>
      <c r="E198" s="282"/>
      <c r="F198" s="282"/>
      <c r="G198" s="282"/>
      <c r="H198" s="200"/>
      <c r="I198" s="200"/>
      <c r="J198" s="200"/>
      <c r="K198" s="200"/>
    </row>
    <row r="199" spans="1:11" ht="15.75" x14ac:dyDescent="0.25">
      <c r="A199" s="198"/>
      <c r="B199" s="282" t="s">
        <v>93</v>
      </c>
      <c r="C199" s="282"/>
      <c r="D199" s="282"/>
      <c r="E199" s="282"/>
      <c r="F199" s="282"/>
      <c r="G199" s="282"/>
      <c r="H199" s="200"/>
      <c r="I199" s="200"/>
      <c r="J199" s="200"/>
      <c r="K199" s="200"/>
    </row>
    <row r="200" spans="1:11" ht="15.75" x14ac:dyDescent="0.25">
      <c r="A200" s="12"/>
      <c r="B200" s="239" t="s">
        <v>94</v>
      </c>
      <c r="C200" s="239"/>
      <c r="D200" s="239"/>
      <c r="E200" s="239"/>
      <c r="F200" s="239"/>
      <c r="G200" s="239"/>
    </row>
    <row r="201" spans="1:11" ht="15.75" x14ac:dyDescent="0.25">
      <c r="A201" s="12"/>
      <c r="B201" s="239" t="s">
        <v>95</v>
      </c>
      <c r="C201" s="239"/>
      <c r="D201" s="239"/>
      <c r="E201" s="239"/>
      <c r="F201" s="239"/>
      <c r="G201" s="239"/>
    </row>
    <row r="202" spans="1:11" ht="15.75" x14ac:dyDescent="0.25">
      <c r="A202" s="12"/>
      <c r="B202" s="239" t="s">
        <v>103</v>
      </c>
      <c r="C202" s="239"/>
      <c r="D202" s="239"/>
      <c r="E202" s="239"/>
      <c r="F202" s="239"/>
      <c r="G202" s="239"/>
    </row>
    <row r="203" spans="1:11" ht="15.75" x14ac:dyDescent="0.25">
      <c r="A203" s="12"/>
      <c r="B203" s="21" t="s">
        <v>135</v>
      </c>
      <c r="C203" s="21"/>
      <c r="D203" s="21"/>
      <c r="E203" s="21"/>
      <c r="F203" s="21"/>
      <c r="G203" s="21"/>
    </row>
    <row r="204" spans="1:11" ht="15.75" x14ac:dyDescent="0.25">
      <c r="A204" s="12"/>
      <c r="B204" s="21" t="s">
        <v>136</v>
      </c>
      <c r="C204" s="12"/>
      <c r="D204" s="12"/>
      <c r="E204" s="12"/>
      <c r="F204" s="12"/>
      <c r="G204" s="12"/>
    </row>
    <row r="205" spans="1:11" ht="15.75" x14ac:dyDescent="0.25">
      <c r="A205" s="12"/>
      <c r="B205" s="21" t="s">
        <v>137</v>
      </c>
      <c r="C205" s="12"/>
      <c r="D205" s="12"/>
      <c r="E205" s="12"/>
      <c r="F205" s="12"/>
      <c r="G205" s="12"/>
    </row>
    <row r="206" spans="1:11" ht="15.75" x14ac:dyDescent="0.25">
      <c r="A206" s="12"/>
      <c r="B206" s="21" t="s">
        <v>138</v>
      </c>
      <c r="C206" s="21"/>
      <c r="D206" s="21"/>
      <c r="E206" s="21"/>
      <c r="F206" s="21"/>
      <c r="G206" s="21"/>
    </row>
    <row r="207" spans="1:11" ht="15.75" x14ac:dyDescent="0.25">
      <c r="A207" s="12"/>
      <c r="B207" s="21" t="s">
        <v>139</v>
      </c>
      <c r="C207" s="21"/>
      <c r="D207" s="21"/>
      <c r="E207" s="21"/>
      <c r="F207" s="21"/>
      <c r="G207" s="21"/>
    </row>
    <row r="208" spans="1:11" ht="15.75" x14ac:dyDescent="0.25">
      <c r="A208" s="12"/>
      <c r="B208" s="21"/>
      <c r="C208" s="21"/>
      <c r="D208" s="21"/>
      <c r="E208" s="21"/>
      <c r="F208" s="21"/>
      <c r="G208" s="21"/>
    </row>
    <row r="209" spans="1:7" x14ac:dyDescent="0.25">
      <c r="A209" s="12"/>
      <c r="B209" s="12"/>
      <c r="C209" s="12"/>
      <c r="D209" s="12"/>
      <c r="E209" s="12"/>
      <c r="F209" s="12"/>
      <c r="G209" s="12"/>
    </row>
    <row r="210" spans="1:7" x14ac:dyDescent="0.25">
      <c r="A210" s="29"/>
      <c r="B210" s="30"/>
      <c r="C210" s="30"/>
      <c r="D210" s="30"/>
      <c r="E210" s="30"/>
      <c r="F210" s="30"/>
      <c r="G210" s="31"/>
    </row>
    <row r="211" spans="1:7" x14ac:dyDescent="0.25">
      <c r="A211" s="232"/>
      <c r="B211" s="233"/>
      <c r="C211" s="233"/>
      <c r="D211" s="233"/>
      <c r="E211" s="233"/>
      <c r="F211" s="233"/>
      <c r="G211" s="234"/>
    </row>
    <row r="212" spans="1:7" x14ac:dyDescent="0.25">
      <c r="A212" s="232"/>
      <c r="B212" s="233"/>
      <c r="C212" s="233"/>
      <c r="D212" s="233"/>
      <c r="E212" s="233"/>
      <c r="F212" s="233"/>
      <c r="G212" s="234"/>
    </row>
    <row r="213" spans="1:7" x14ac:dyDescent="0.25">
      <c r="A213" s="232"/>
      <c r="B213" s="233"/>
      <c r="C213" s="233"/>
      <c r="D213" s="233"/>
      <c r="E213" s="233"/>
      <c r="F213" s="233"/>
      <c r="G213" s="234"/>
    </row>
    <row r="214" spans="1:7" x14ac:dyDescent="0.25">
      <c r="A214" s="232"/>
      <c r="B214" s="233"/>
      <c r="C214" s="233"/>
      <c r="D214" s="233"/>
      <c r="E214" s="233"/>
      <c r="F214" s="233"/>
      <c r="G214" s="234"/>
    </row>
    <row r="215" spans="1:7" ht="15.75" x14ac:dyDescent="0.25">
      <c r="A215" s="235"/>
      <c r="B215" s="236"/>
      <c r="C215" s="236"/>
      <c r="D215" s="236"/>
      <c r="E215" s="236"/>
      <c r="F215" s="236"/>
      <c r="G215" s="237"/>
    </row>
    <row r="216" spans="1:7" x14ac:dyDescent="0.25">
      <c r="A216" s="38"/>
      <c r="B216" s="37"/>
      <c r="C216" s="37"/>
      <c r="D216" s="37"/>
      <c r="E216" s="37"/>
      <c r="F216" s="37"/>
      <c r="G216" s="39"/>
    </row>
    <row r="217" spans="1:7" x14ac:dyDescent="0.25">
      <c r="A217" s="32"/>
      <c r="B217" s="2"/>
      <c r="C217" s="2"/>
      <c r="D217" s="2"/>
      <c r="E217" s="2"/>
      <c r="F217" s="2"/>
      <c r="G217" s="33"/>
    </row>
    <row r="218" spans="1:7" x14ac:dyDescent="0.25">
      <c r="A218" s="32"/>
      <c r="B218" s="2"/>
      <c r="C218" s="2"/>
      <c r="D218" s="2"/>
      <c r="E218" s="2"/>
      <c r="F218" s="2"/>
      <c r="G218" s="33"/>
    </row>
    <row r="219" spans="1:7" x14ac:dyDescent="0.25">
      <c r="A219" s="32"/>
      <c r="B219" s="2"/>
      <c r="C219" s="2"/>
      <c r="D219" s="2"/>
      <c r="E219" s="2"/>
      <c r="F219" s="2"/>
      <c r="G219" s="33"/>
    </row>
    <row r="220" spans="1:7" x14ac:dyDescent="0.25">
      <c r="A220" s="32"/>
      <c r="B220" s="2"/>
      <c r="C220" s="2"/>
      <c r="D220" s="2"/>
      <c r="E220" s="2"/>
      <c r="F220" s="2"/>
      <c r="G220" s="33"/>
    </row>
    <row r="221" spans="1:7" x14ac:dyDescent="0.25">
      <c r="A221" s="32"/>
      <c r="B221" s="238"/>
      <c r="C221" s="238"/>
      <c r="D221" s="238"/>
      <c r="E221" s="238"/>
      <c r="F221" s="238"/>
      <c r="G221" s="33"/>
    </row>
    <row r="222" spans="1:7" x14ac:dyDescent="0.25">
      <c r="A222" s="32"/>
      <c r="B222" s="238"/>
      <c r="C222" s="238"/>
      <c r="D222" s="238"/>
      <c r="E222" s="238"/>
      <c r="F222" s="238"/>
      <c r="G222" s="33"/>
    </row>
    <row r="223" spans="1:7" x14ac:dyDescent="0.25">
      <c r="A223" s="32"/>
      <c r="B223" s="238"/>
      <c r="C223" s="238"/>
      <c r="D223" s="238"/>
      <c r="E223" s="238"/>
      <c r="F223" s="238"/>
      <c r="G223" s="33"/>
    </row>
    <row r="224" spans="1:7" x14ac:dyDescent="0.25">
      <c r="A224" s="32"/>
      <c r="B224" s="229"/>
      <c r="C224" s="229"/>
      <c r="D224" s="229"/>
      <c r="E224" s="229"/>
      <c r="F224" s="229"/>
      <c r="G224" s="33"/>
    </row>
    <row r="225" spans="1:7" x14ac:dyDescent="0.25">
      <c r="A225" s="32"/>
      <c r="B225" s="2"/>
      <c r="C225" s="2"/>
      <c r="D225" s="2"/>
      <c r="E225" s="2"/>
      <c r="F225" s="2"/>
      <c r="G225" s="33"/>
    </row>
    <row r="226" spans="1:7" x14ac:dyDescent="0.25">
      <c r="A226" s="32"/>
      <c r="B226" s="2"/>
      <c r="C226" s="2"/>
      <c r="D226" s="2"/>
      <c r="E226" s="2"/>
      <c r="F226" s="2"/>
      <c r="G226" s="33"/>
    </row>
    <row r="227" spans="1:7" x14ac:dyDescent="0.25">
      <c r="A227" s="32"/>
      <c r="B227" s="2"/>
      <c r="C227" s="2"/>
      <c r="D227" s="2"/>
      <c r="E227" s="2"/>
      <c r="F227" s="2"/>
      <c r="G227" s="33"/>
    </row>
    <row r="228" spans="1:7" ht="18.75" x14ac:dyDescent="0.3">
      <c r="A228" s="32"/>
      <c r="B228" s="230"/>
      <c r="C228" s="230"/>
      <c r="D228" s="230"/>
      <c r="E228" s="230"/>
      <c r="F228" s="230"/>
      <c r="G228" s="33"/>
    </row>
    <row r="229" spans="1:7" ht="18.75" x14ac:dyDescent="0.3">
      <c r="A229" s="32"/>
      <c r="B229" s="230"/>
      <c r="C229" s="230"/>
      <c r="D229" s="230"/>
      <c r="E229" s="230"/>
      <c r="F229" s="230"/>
      <c r="G229" s="33"/>
    </row>
    <row r="230" spans="1:7" ht="18.75" x14ac:dyDescent="0.3">
      <c r="A230" s="32"/>
      <c r="B230" s="230"/>
      <c r="C230" s="230"/>
      <c r="D230" s="230"/>
      <c r="E230" s="230"/>
      <c r="F230" s="230"/>
      <c r="G230" s="33"/>
    </row>
    <row r="231" spans="1:7" ht="18.75" x14ac:dyDescent="0.3">
      <c r="A231" s="32"/>
      <c r="B231" s="231" t="s">
        <v>96</v>
      </c>
      <c r="C231" s="231"/>
      <c r="D231" s="231"/>
      <c r="E231" s="231"/>
      <c r="F231" s="231"/>
      <c r="G231" s="33"/>
    </row>
    <row r="232" spans="1:7" x14ac:dyDescent="0.25">
      <c r="A232" s="32"/>
      <c r="B232" s="37"/>
      <c r="C232" s="37"/>
      <c r="D232" s="37"/>
      <c r="E232" s="37"/>
      <c r="F232" s="37"/>
      <c r="G232" s="33"/>
    </row>
    <row r="233" spans="1:7" x14ac:dyDescent="0.25">
      <c r="A233" s="32"/>
      <c r="B233" s="2"/>
      <c r="C233" s="2"/>
      <c r="D233" s="2"/>
      <c r="E233" s="2"/>
      <c r="F233" s="2"/>
      <c r="G233" s="33"/>
    </row>
    <row r="234" spans="1:7" x14ac:dyDescent="0.25">
      <c r="A234" s="32"/>
      <c r="B234" s="2"/>
      <c r="C234" s="2"/>
      <c r="D234" s="2"/>
      <c r="E234" s="2"/>
      <c r="F234" s="2"/>
      <c r="G234" s="33"/>
    </row>
    <row r="235" spans="1:7" x14ac:dyDescent="0.25">
      <c r="A235" s="32"/>
      <c r="B235" s="2"/>
      <c r="C235" s="2"/>
      <c r="D235" s="2"/>
      <c r="E235" s="2"/>
      <c r="F235" s="2"/>
      <c r="G235" s="33"/>
    </row>
    <row r="236" spans="1:7" x14ac:dyDescent="0.25">
      <c r="A236" s="32"/>
      <c r="B236" s="2"/>
      <c r="C236" s="2"/>
      <c r="D236" s="2"/>
      <c r="E236" s="2"/>
      <c r="F236" s="2"/>
      <c r="G236" s="33"/>
    </row>
    <row r="237" spans="1:7" x14ac:dyDescent="0.25">
      <c r="A237" s="32"/>
      <c r="B237" s="2"/>
      <c r="C237" s="2"/>
      <c r="D237" s="2"/>
      <c r="E237" s="2"/>
      <c r="F237" s="2"/>
      <c r="G237" s="33"/>
    </row>
    <row r="238" spans="1:7" x14ac:dyDescent="0.25">
      <c r="A238" s="32"/>
      <c r="B238" s="2"/>
      <c r="C238" s="2"/>
      <c r="D238" s="2"/>
      <c r="E238" s="2"/>
      <c r="F238" s="2"/>
      <c r="G238" s="33"/>
    </row>
    <row r="239" spans="1:7" x14ac:dyDescent="0.25">
      <c r="A239" s="32"/>
      <c r="B239" s="2"/>
      <c r="C239" s="2"/>
      <c r="D239" s="2"/>
      <c r="E239" s="2"/>
      <c r="F239" s="2"/>
      <c r="G239" s="33"/>
    </row>
    <row r="240" spans="1:7" x14ac:dyDescent="0.25">
      <c r="A240" s="32"/>
      <c r="B240" s="2"/>
      <c r="C240" s="2"/>
      <c r="D240" s="2"/>
      <c r="E240" s="2"/>
      <c r="F240" s="2"/>
      <c r="G240" s="33"/>
    </row>
    <row r="241" spans="1:7" x14ac:dyDescent="0.25">
      <c r="A241" s="32"/>
      <c r="B241" s="2"/>
      <c r="C241" s="2"/>
      <c r="D241" s="2"/>
      <c r="E241" s="2"/>
      <c r="F241" s="2"/>
      <c r="G241" s="33"/>
    </row>
    <row r="242" spans="1:7" x14ac:dyDescent="0.25">
      <c r="A242" s="32"/>
      <c r="B242" s="2"/>
      <c r="C242" s="2"/>
      <c r="D242" s="2"/>
      <c r="E242" s="2"/>
      <c r="F242" s="2"/>
      <c r="G242" s="33"/>
    </row>
    <row r="243" spans="1:7" x14ac:dyDescent="0.25">
      <c r="A243" s="32"/>
      <c r="B243" s="2"/>
      <c r="C243" s="2"/>
      <c r="D243" s="2"/>
      <c r="E243" s="2"/>
      <c r="F243" s="2"/>
      <c r="G243" s="33"/>
    </row>
    <row r="244" spans="1:7" x14ac:dyDescent="0.25">
      <c r="A244" s="32"/>
      <c r="B244" s="2"/>
      <c r="C244" s="2"/>
      <c r="D244" s="2"/>
      <c r="E244" s="2"/>
      <c r="F244" s="2"/>
      <c r="G244" s="33"/>
    </row>
    <row r="245" spans="1:7" x14ac:dyDescent="0.25">
      <c r="A245" s="32"/>
      <c r="B245" s="2"/>
      <c r="C245" s="2"/>
      <c r="D245" s="2"/>
      <c r="E245" s="2"/>
      <c r="F245" s="2"/>
      <c r="G245" s="33"/>
    </row>
    <row r="246" spans="1:7" x14ac:dyDescent="0.25">
      <c r="A246" s="32"/>
      <c r="B246" s="2"/>
      <c r="C246" s="2"/>
      <c r="D246" s="2"/>
      <c r="E246" s="2"/>
      <c r="F246" s="2"/>
      <c r="G246" s="33"/>
    </row>
    <row r="247" spans="1:7" x14ac:dyDescent="0.25">
      <c r="A247" s="32"/>
      <c r="B247" s="2"/>
      <c r="C247" s="2"/>
      <c r="D247" s="2"/>
      <c r="E247" s="2"/>
      <c r="F247" s="2"/>
      <c r="G247" s="33"/>
    </row>
    <row r="248" spans="1:7" x14ac:dyDescent="0.25">
      <c r="A248" s="32"/>
      <c r="B248" s="2"/>
      <c r="C248" s="2"/>
      <c r="D248" s="2"/>
      <c r="E248" s="2"/>
      <c r="F248" s="2"/>
      <c r="G248" s="33"/>
    </row>
    <row r="249" spans="1:7" x14ac:dyDescent="0.25">
      <c r="A249" s="32"/>
      <c r="B249" s="2"/>
      <c r="C249" s="2"/>
      <c r="D249" s="2"/>
      <c r="E249" s="2"/>
      <c r="F249" s="2"/>
      <c r="G249" s="33"/>
    </row>
    <row r="250" spans="1:7" x14ac:dyDescent="0.25">
      <c r="A250" s="32"/>
      <c r="B250" s="2"/>
      <c r="C250" s="2"/>
      <c r="D250" s="2"/>
      <c r="E250" s="2"/>
      <c r="F250" s="2"/>
      <c r="G250" s="33"/>
    </row>
    <row r="251" spans="1:7" x14ac:dyDescent="0.25">
      <c r="A251" s="32"/>
      <c r="B251" s="2"/>
      <c r="C251" s="2"/>
      <c r="D251" s="2"/>
      <c r="E251" s="2"/>
      <c r="F251" s="2"/>
      <c r="G251" s="33"/>
    </row>
    <row r="252" spans="1:7" x14ac:dyDescent="0.25">
      <c r="A252" s="32"/>
      <c r="B252" s="2"/>
      <c r="C252" s="2"/>
      <c r="D252" s="2"/>
      <c r="E252" s="2"/>
      <c r="F252" s="2"/>
      <c r="G252" s="33"/>
    </row>
    <row r="253" spans="1:7" x14ac:dyDescent="0.25">
      <c r="A253" s="32"/>
      <c r="B253" s="2"/>
      <c r="C253" s="2"/>
      <c r="D253" s="2"/>
      <c r="E253" s="2"/>
      <c r="F253" s="2"/>
      <c r="G253" s="33"/>
    </row>
    <row r="254" spans="1:7" x14ac:dyDescent="0.25">
      <c r="A254" s="32"/>
      <c r="B254" s="2"/>
      <c r="C254" s="2"/>
      <c r="D254" s="2"/>
      <c r="E254" s="2"/>
      <c r="F254" s="2"/>
      <c r="G254" s="33"/>
    </row>
    <row r="255" spans="1:7" x14ac:dyDescent="0.25">
      <c r="A255" s="32"/>
      <c r="B255" s="2"/>
      <c r="C255" s="2"/>
      <c r="D255" s="2"/>
      <c r="E255" s="2"/>
      <c r="F255" s="2"/>
      <c r="G255" s="33"/>
    </row>
    <row r="256" spans="1:7" x14ac:dyDescent="0.25">
      <c r="A256" s="32"/>
      <c r="B256" s="2"/>
      <c r="C256" s="2"/>
      <c r="D256" s="2"/>
      <c r="E256" s="2"/>
      <c r="F256" s="2"/>
      <c r="G256" s="33"/>
    </row>
    <row r="257" spans="1:7" x14ac:dyDescent="0.25">
      <c r="A257" s="32"/>
      <c r="B257" s="2"/>
      <c r="C257" s="2"/>
      <c r="D257" s="2"/>
      <c r="E257" s="2"/>
      <c r="F257" s="2"/>
      <c r="G257" s="33"/>
    </row>
    <row r="258" spans="1:7" x14ac:dyDescent="0.25">
      <c r="A258" s="32"/>
      <c r="B258" s="2"/>
      <c r="C258" s="2"/>
      <c r="D258" s="2"/>
      <c r="E258" s="2"/>
      <c r="F258" s="2"/>
      <c r="G258" s="33"/>
    </row>
    <row r="259" spans="1:7" x14ac:dyDescent="0.25">
      <c r="A259" s="32"/>
      <c r="B259" s="2"/>
      <c r="C259" s="2"/>
      <c r="D259" s="2"/>
      <c r="E259" s="2"/>
      <c r="F259" s="2"/>
      <c r="G259" s="33"/>
    </row>
    <row r="260" spans="1:7" x14ac:dyDescent="0.25">
      <c r="A260" s="32"/>
      <c r="B260" s="2"/>
      <c r="C260" s="2"/>
      <c r="D260" s="2"/>
      <c r="E260" s="2"/>
      <c r="F260" s="2"/>
      <c r="G260" s="33"/>
    </row>
    <row r="261" spans="1:7" x14ac:dyDescent="0.25">
      <c r="A261" s="32"/>
      <c r="B261" s="2"/>
      <c r="C261" s="2"/>
      <c r="D261" s="2"/>
      <c r="E261" s="2"/>
      <c r="F261" s="2"/>
      <c r="G261" s="33"/>
    </row>
    <row r="262" spans="1:7" x14ac:dyDescent="0.25">
      <c r="A262" s="32"/>
      <c r="B262" s="2"/>
      <c r="C262" s="2"/>
      <c r="D262" s="2"/>
      <c r="E262" s="2"/>
      <c r="F262" s="2"/>
      <c r="G262" s="33"/>
    </row>
    <row r="263" spans="1:7" x14ac:dyDescent="0.25">
      <c r="A263" s="32"/>
      <c r="B263" s="2"/>
      <c r="C263" s="2"/>
      <c r="D263" s="2"/>
      <c r="E263" s="2"/>
      <c r="F263" s="2"/>
      <c r="G263" s="33"/>
    </row>
    <row r="264" spans="1:7" x14ac:dyDescent="0.25">
      <c r="A264" s="32"/>
      <c r="B264" s="2"/>
      <c r="C264" s="2"/>
      <c r="D264" s="2"/>
      <c r="E264" s="2"/>
      <c r="F264" s="2"/>
      <c r="G264" s="33"/>
    </row>
    <row r="265" spans="1:7" x14ac:dyDescent="0.25">
      <c r="A265" s="32"/>
      <c r="B265" s="2"/>
      <c r="C265" s="2"/>
      <c r="D265" s="2"/>
      <c r="E265" s="2"/>
      <c r="F265" s="2"/>
      <c r="G265" s="33"/>
    </row>
    <row r="266" spans="1:7" x14ac:dyDescent="0.25">
      <c r="A266" s="32"/>
      <c r="B266" s="2"/>
      <c r="C266" s="2" t="s">
        <v>99</v>
      </c>
      <c r="D266" s="2"/>
      <c r="E266" s="2"/>
      <c r="F266" s="2"/>
      <c r="G266" s="33"/>
    </row>
    <row r="267" spans="1:7" x14ac:dyDescent="0.25">
      <c r="A267" s="32"/>
      <c r="B267" s="2"/>
      <c r="C267" s="2"/>
      <c r="D267" s="2"/>
      <c r="E267" s="2"/>
      <c r="F267" s="2"/>
      <c r="G267" s="33"/>
    </row>
    <row r="268" spans="1:7" x14ac:dyDescent="0.25">
      <c r="A268" s="32"/>
      <c r="B268" s="2"/>
      <c r="C268" s="2"/>
      <c r="D268" s="2"/>
      <c r="E268" s="2"/>
      <c r="F268" s="2"/>
      <c r="G268" s="33"/>
    </row>
    <row r="269" spans="1:7" x14ac:dyDescent="0.25">
      <c r="A269" s="32"/>
      <c r="B269" s="2"/>
      <c r="C269" s="2"/>
      <c r="D269" s="2"/>
      <c r="E269" s="2"/>
      <c r="F269" s="2"/>
      <c r="G269" s="33"/>
    </row>
    <row r="270" spans="1:7" x14ac:dyDescent="0.25">
      <c r="A270" s="32"/>
      <c r="B270" s="2"/>
      <c r="C270" s="2"/>
      <c r="D270" s="2"/>
      <c r="E270" s="2"/>
      <c r="F270" s="2"/>
      <c r="G270" s="33"/>
    </row>
    <row r="271" spans="1:7" x14ac:dyDescent="0.25">
      <c r="A271" s="32"/>
      <c r="B271" s="2"/>
      <c r="C271" s="2"/>
      <c r="D271" s="2"/>
      <c r="E271" s="2"/>
      <c r="F271" s="2"/>
      <c r="G271" s="33"/>
    </row>
    <row r="272" spans="1:7" x14ac:dyDescent="0.25">
      <c r="A272" s="32"/>
      <c r="B272" s="2"/>
      <c r="C272" s="2"/>
      <c r="D272" s="2"/>
      <c r="E272" s="2"/>
      <c r="F272" s="2"/>
      <c r="G272" s="33"/>
    </row>
    <row r="273" spans="1:7" x14ac:dyDescent="0.25">
      <c r="A273" s="32"/>
      <c r="B273" s="2"/>
      <c r="C273" s="2"/>
      <c r="D273" s="2"/>
      <c r="E273" s="2"/>
      <c r="F273" s="2"/>
      <c r="G273" s="33"/>
    </row>
    <row r="274" spans="1:7" x14ac:dyDescent="0.25">
      <c r="A274" s="32"/>
      <c r="B274" s="2"/>
      <c r="C274" s="2"/>
      <c r="D274" s="2"/>
      <c r="E274" s="2"/>
      <c r="F274" s="2"/>
      <c r="G274" s="33"/>
    </row>
    <row r="275" spans="1:7" x14ac:dyDescent="0.25">
      <c r="A275" s="32"/>
      <c r="B275" s="2"/>
      <c r="C275" s="2"/>
      <c r="D275" s="2"/>
      <c r="E275" s="2"/>
      <c r="F275" s="2"/>
      <c r="G275" s="33"/>
    </row>
    <row r="276" spans="1:7" x14ac:dyDescent="0.25">
      <c r="A276" s="32"/>
      <c r="B276" s="2"/>
      <c r="C276" s="2"/>
      <c r="D276" s="2"/>
      <c r="E276" s="2"/>
      <c r="F276" s="2"/>
      <c r="G276" s="33"/>
    </row>
    <row r="277" spans="1:7" x14ac:dyDescent="0.25">
      <c r="A277" s="34"/>
      <c r="B277" s="35"/>
      <c r="C277" s="35"/>
      <c r="D277" s="35"/>
      <c r="E277" s="35"/>
      <c r="F277" s="35"/>
      <c r="G277" s="36"/>
    </row>
  </sheetData>
  <mergeCells count="53">
    <mergeCell ref="B224:F224"/>
    <mergeCell ref="B228:F228"/>
    <mergeCell ref="B229:F229"/>
    <mergeCell ref="B230:F230"/>
    <mergeCell ref="B231:F231"/>
    <mergeCell ref="B223:F223"/>
    <mergeCell ref="B199:G199"/>
    <mergeCell ref="B200:G200"/>
    <mergeCell ref="B201:G201"/>
    <mergeCell ref="B202:G202"/>
    <mergeCell ref="A211:G211"/>
    <mergeCell ref="A212:G212"/>
    <mergeCell ref="A213:G213"/>
    <mergeCell ref="A214:G214"/>
    <mergeCell ref="A215:G215"/>
    <mergeCell ref="B221:F221"/>
    <mergeCell ref="B222:F222"/>
    <mergeCell ref="B198:G198"/>
    <mergeCell ref="A150:G150"/>
    <mergeCell ref="B151:G151"/>
    <mergeCell ref="A168:G168"/>
    <mergeCell ref="B169:G169"/>
    <mergeCell ref="B191:E191"/>
    <mergeCell ref="B192:G192"/>
    <mergeCell ref="B193:G193"/>
    <mergeCell ref="B194:G194"/>
    <mergeCell ref="B195:G195"/>
    <mergeCell ref="B196:G196"/>
    <mergeCell ref="B197:G197"/>
    <mergeCell ref="B133:G133"/>
    <mergeCell ref="B45:G45"/>
    <mergeCell ref="A61:G61"/>
    <mergeCell ref="B62:G62"/>
    <mergeCell ref="A78:G78"/>
    <mergeCell ref="B79:G79"/>
    <mergeCell ref="A96:G96"/>
    <mergeCell ref="A97:G97"/>
    <mergeCell ref="B98:G98"/>
    <mergeCell ref="A113:G113"/>
    <mergeCell ref="B114:G114"/>
    <mergeCell ref="A132:G132"/>
    <mergeCell ref="H5:K5"/>
    <mergeCell ref="A7:G7"/>
    <mergeCell ref="A8:G8"/>
    <mergeCell ref="A26:G26"/>
    <mergeCell ref="B27:G27"/>
    <mergeCell ref="A44:G44"/>
    <mergeCell ref="B1:F4"/>
    <mergeCell ref="A5:A6"/>
    <mergeCell ref="B5:B6"/>
    <mergeCell ref="C5:C6"/>
    <mergeCell ref="D5:D6"/>
    <mergeCell ref="E5:G5"/>
  </mergeCells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92"/>
  <sheetViews>
    <sheetView topLeftCell="A118" workbookViewId="0">
      <selection activeCell="E123" sqref="E123"/>
    </sheetView>
  </sheetViews>
  <sheetFormatPr defaultRowHeight="15" x14ac:dyDescent="0.25"/>
  <cols>
    <col min="1" max="1" width="8.5703125" customWidth="1"/>
    <col min="2" max="2" width="35.5703125" customWidth="1"/>
    <col min="3" max="3" width="9.7109375" customWidth="1"/>
    <col min="4" max="4" width="8.42578125" customWidth="1"/>
    <col min="6" max="6" width="8" customWidth="1"/>
    <col min="7" max="7" width="8.28515625" customWidth="1"/>
    <col min="8" max="8" width="10.7109375" customWidth="1"/>
    <col min="9" max="10" width="7.28515625" customWidth="1"/>
    <col min="11" max="11" width="6.85546875" customWidth="1"/>
  </cols>
  <sheetData>
    <row r="1" spans="1:91" ht="15" customHeight="1" x14ac:dyDescent="0.25">
      <c r="H1" s="109" t="s">
        <v>176</v>
      </c>
      <c r="I1" s="109"/>
      <c r="J1" s="109"/>
      <c r="K1" s="109"/>
      <c r="L1" s="109"/>
      <c r="M1" s="109"/>
    </row>
    <row r="2" spans="1:91" ht="15" customHeight="1" x14ac:dyDescent="0.25">
      <c r="B2" s="112" t="s">
        <v>229</v>
      </c>
      <c r="H2" s="109" t="s">
        <v>177</v>
      </c>
      <c r="I2" s="109"/>
      <c r="J2" s="109"/>
      <c r="K2" s="109"/>
      <c r="L2" s="109"/>
      <c r="M2" s="109"/>
    </row>
    <row r="3" spans="1:91" ht="15" customHeight="1" x14ac:dyDescent="0.25">
      <c r="H3" s="109" t="s">
        <v>178</v>
      </c>
      <c r="I3" s="109"/>
      <c r="J3" s="109"/>
      <c r="K3" s="109"/>
      <c r="L3" s="109"/>
      <c r="M3" s="109"/>
    </row>
    <row r="4" spans="1:91" ht="15" customHeight="1" x14ac:dyDescent="0.25">
      <c r="B4" s="252" t="s">
        <v>227</v>
      </c>
      <c r="C4" s="252"/>
      <c r="D4" s="252"/>
      <c r="E4" s="252"/>
      <c r="F4" s="252"/>
      <c r="G4" s="252"/>
    </row>
    <row r="5" spans="1:91" ht="15.75" customHeight="1" x14ac:dyDescent="0.25">
      <c r="B5" s="252"/>
      <c r="C5" s="252"/>
      <c r="D5" s="252"/>
      <c r="E5" s="252"/>
      <c r="F5" s="252"/>
      <c r="G5" s="25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</row>
    <row r="6" spans="1:91" s="1" customFormat="1" ht="32.25" customHeight="1" x14ac:dyDescent="0.25">
      <c r="A6"/>
      <c r="B6" s="252"/>
      <c r="C6" s="252"/>
      <c r="D6" s="252"/>
      <c r="E6" s="252"/>
      <c r="F6" s="252"/>
      <c r="G6" s="252"/>
      <c r="H6" s="112" t="s">
        <v>228</v>
      </c>
      <c r="I6" s="112"/>
      <c r="J6" s="112"/>
      <c r="K6"/>
      <c r="L6"/>
      <c r="M6"/>
      <c r="N6"/>
      <c r="O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</row>
    <row r="7" spans="1:91" x14ac:dyDescent="0.25">
      <c r="B7" s="253"/>
      <c r="C7" s="253"/>
      <c r="D7" s="253"/>
      <c r="E7" s="253"/>
      <c r="F7" s="253"/>
      <c r="G7" s="253"/>
    </row>
    <row r="8" spans="1:91" ht="15.75" x14ac:dyDescent="0.25">
      <c r="A8" s="279" t="s">
        <v>7</v>
      </c>
      <c r="B8" s="279" t="s">
        <v>0</v>
      </c>
      <c r="C8" s="279" t="s">
        <v>1</v>
      </c>
      <c r="D8" s="279" t="s">
        <v>179</v>
      </c>
      <c r="E8" s="279" t="s">
        <v>2</v>
      </c>
      <c r="F8" s="275" t="s">
        <v>3</v>
      </c>
      <c r="G8" s="281"/>
      <c r="H8" s="281"/>
      <c r="I8" s="276" t="s">
        <v>170</v>
      </c>
      <c r="J8" s="277"/>
      <c r="K8" s="277"/>
      <c r="L8" s="278"/>
    </row>
    <row r="9" spans="1:91" ht="31.5" x14ac:dyDescent="0.25">
      <c r="A9" s="280"/>
      <c r="B9" s="280"/>
      <c r="C9" s="280"/>
      <c r="D9" s="280"/>
      <c r="E9" s="280"/>
      <c r="F9" s="175" t="s">
        <v>6</v>
      </c>
      <c r="G9" s="175" t="s">
        <v>4</v>
      </c>
      <c r="H9" s="176" t="s">
        <v>5</v>
      </c>
      <c r="I9" s="103" t="s">
        <v>171</v>
      </c>
      <c r="J9" s="103" t="s">
        <v>172</v>
      </c>
      <c r="K9" s="103" t="s">
        <v>173</v>
      </c>
      <c r="L9" s="103" t="s">
        <v>174</v>
      </c>
    </row>
    <row r="10" spans="1:91" x14ac:dyDescent="0.25">
      <c r="A10" s="242"/>
      <c r="B10" s="243"/>
      <c r="C10" s="243"/>
      <c r="D10" s="243"/>
      <c r="E10" s="243"/>
      <c r="F10" s="243"/>
      <c r="G10" s="243"/>
      <c r="H10" s="243"/>
      <c r="I10" s="101"/>
      <c r="J10" s="102"/>
      <c r="K10" s="102"/>
      <c r="L10" s="5"/>
    </row>
    <row r="11" spans="1:91" x14ac:dyDescent="0.25">
      <c r="A11" s="242" t="s">
        <v>180</v>
      </c>
      <c r="B11" s="243"/>
      <c r="C11" s="243"/>
      <c r="D11" s="243"/>
      <c r="E11" s="243"/>
      <c r="F11" s="243"/>
      <c r="G11" s="243"/>
      <c r="H11" s="243"/>
      <c r="I11" s="101"/>
      <c r="J11" s="102"/>
      <c r="K11" s="102"/>
      <c r="L11" s="102"/>
      <c r="M11" s="2"/>
      <c r="N11" s="2"/>
      <c r="O11" s="2"/>
      <c r="P11" s="2"/>
      <c r="Q11" s="2"/>
    </row>
    <row r="12" spans="1:91" x14ac:dyDescent="0.25">
      <c r="A12" s="16"/>
      <c r="B12" s="18" t="s">
        <v>10</v>
      </c>
      <c r="C12" s="16"/>
      <c r="D12" s="47"/>
      <c r="F12" s="16"/>
      <c r="G12" s="16"/>
      <c r="H12" s="49"/>
      <c r="I12" s="1"/>
      <c r="J12" s="1"/>
      <c r="K12" s="1"/>
      <c r="L12" s="101"/>
      <c r="M12" s="2"/>
      <c r="N12" s="2"/>
      <c r="O12" s="2"/>
      <c r="P12" s="2"/>
      <c r="Q12" s="2"/>
    </row>
    <row r="13" spans="1:91" x14ac:dyDescent="0.25">
      <c r="A13" s="141" t="s">
        <v>345</v>
      </c>
      <c r="B13" s="20" t="s">
        <v>12</v>
      </c>
      <c r="C13" s="163" t="s">
        <v>120</v>
      </c>
      <c r="D13" s="172"/>
      <c r="E13" s="163">
        <v>253</v>
      </c>
      <c r="F13" s="163">
        <v>12.7</v>
      </c>
      <c r="G13" s="163">
        <v>19.84</v>
      </c>
      <c r="H13" s="166">
        <v>5.73</v>
      </c>
      <c r="I13" s="163">
        <v>0.14000000000000001</v>
      </c>
      <c r="J13" s="163">
        <v>0.4</v>
      </c>
      <c r="K13" s="163">
        <v>0.6</v>
      </c>
      <c r="L13" s="166">
        <v>0.7</v>
      </c>
      <c r="M13" s="2"/>
      <c r="N13" s="2"/>
      <c r="O13" s="2"/>
      <c r="P13" s="2"/>
      <c r="Q13" s="2"/>
    </row>
    <row r="14" spans="1:91" ht="15.75" x14ac:dyDescent="0.25">
      <c r="A14" s="127" t="s">
        <v>360</v>
      </c>
      <c r="B14" s="125" t="s">
        <v>13</v>
      </c>
      <c r="C14" s="126">
        <v>200</v>
      </c>
      <c r="D14" s="126"/>
      <c r="E14" s="126">
        <v>63</v>
      </c>
      <c r="F14" s="126">
        <v>1.4</v>
      </c>
      <c r="G14" s="126">
        <v>1.2</v>
      </c>
      <c r="H14" s="126">
        <v>11.4</v>
      </c>
      <c r="I14" s="141">
        <v>5.3999999999999999E-2</v>
      </c>
      <c r="J14" s="141">
        <v>0.39</v>
      </c>
      <c r="K14" s="141">
        <v>9.2999999999999999E-2</v>
      </c>
      <c r="L14" s="167">
        <v>0.6</v>
      </c>
      <c r="M14" s="2"/>
      <c r="N14" s="2"/>
      <c r="O14" s="2"/>
      <c r="P14" s="2"/>
      <c r="Q14" s="2"/>
    </row>
    <row r="15" spans="1:91" ht="15.75" x14ac:dyDescent="0.25">
      <c r="A15" s="126" t="s">
        <v>339</v>
      </c>
      <c r="B15" s="156" t="s">
        <v>340</v>
      </c>
      <c r="C15" s="126">
        <v>15</v>
      </c>
      <c r="D15" s="126"/>
      <c r="E15" s="126">
        <v>53.7</v>
      </c>
      <c r="F15" s="126">
        <v>3.48</v>
      </c>
      <c r="G15" s="126">
        <v>4.43</v>
      </c>
      <c r="H15" s="126">
        <v>0</v>
      </c>
      <c r="I15" s="141">
        <v>2E-3</v>
      </c>
      <c r="J15" s="141">
        <v>1.0999999999999999E-2</v>
      </c>
      <c r="K15" s="141">
        <v>4.8000000000000001E-2</v>
      </c>
      <c r="L15" s="167"/>
      <c r="M15" s="46"/>
      <c r="N15" s="2"/>
      <c r="O15" s="2"/>
      <c r="P15" s="2"/>
      <c r="Q15" s="2"/>
    </row>
    <row r="16" spans="1:91" ht="15.75" x14ac:dyDescent="0.25">
      <c r="A16" s="141" t="s">
        <v>20</v>
      </c>
      <c r="B16" s="142" t="s">
        <v>122</v>
      </c>
      <c r="C16" s="130">
        <v>66</v>
      </c>
      <c r="D16" s="130"/>
      <c r="E16" s="130">
        <v>127.38</v>
      </c>
      <c r="F16" s="130">
        <v>4.09</v>
      </c>
      <c r="G16" s="130">
        <v>0.6</v>
      </c>
      <c r="H16" s="130">
        <v>26.5</v>
      </c>
      <c r="I16" s="163">
        <v>6.6000000000000003E-2</v>
      </c>
      <c r="J16" s="163">
        <v>0</v>
      </c>
      <c r="K16" s="163">
        <v>0</v>
      </c>
      <c r="L16" s="166">
        <v>0.28999999999999998</v>
      </c>
      <c r="M16" s="2"/>
      <c r="N16" s="2"/>
      <c r="O16" s="2"/>
      <c r="P16" s="2"/>
      <c r="Q16" s="2"/>
    </row>
    <row r="17" spans="1:17" x14ac:dyDescent="0.25">
      <c r="A17" s="164"/>
      <c r="B17" s="20" t="s">
        <v>38</v>
      </c>
      <c r="C17" s="163">
        <v>100</v>
      </c>
      <c r="D17" s="163"/>
      <c r="E17" s="163">
        <v>36</v>
      </c>
      <c r="F17" s="163">
        <v>0.29599999999999999</v>
      </c>
      <c r="G17" s="163"/>
      <c r="H17" s="166">
        <v>9.4920000000000009</v>
      </c>
      <c r="I17" s="163">
        <v>8.0000000000000002E-3</v>
      </c>
      <c r="J17" s="163">
        <v>3.7</v>
      </c>
      <c r="K17" s="163"/>
      <c r="L17" s="166"/>
      <c r="M17" s="2"/>
      <c r="N17" s="2"/>
      <c r="O17" s="2"/>
      <c r="P17" s="2"/>
      <c r="Q17" s="2"/>
    </row>
    <row r="18" spans="1:17" x14ac:dyDescent="0.25">
      <c r="A18" s="141"/>
      <c r="B18" s="20" t="s">
        <v>16</v>
      </c>
      <c r="C18" s="163"/>
      <c r="D18" s="164"/>
      <c r="E18" s="163">
        <f t="shared" ref="E18:L18" si="0">SUM(E13:E17)</f>
        <v>533.07999999999993</v>
      </c>
      <c r="F18" s="163">
        <f t="shared" si="0"/>
        <v>21.965999999999998</v>
      </c>
      <c r="G18" s="163">
        <f t="shared" si="0"/>
        <v>26.07</v>
      </c>
      <c r="H18" s="163">
        <f t="shared" si="0"/>
        <v>53.122</v>
      </c>
      <c r="I18" s="163">
        <f t="shared" si="0"/>
        <v>0.27</v>
      </c>
      <c r="J18" s="163">
        <f t="shared" si="0"/>
        <v>4.5010000000000003</v>
      </c>
      <c r="K18" s="163">
        <f t="shared" si="0"/>
        <v>0.74099999999999999</v>
      </c>
      <c r="L18" s="166">
        <f t="shared" si="0"/>
        <v>1.5899999999999999</v>
      </c>
      <c r="M18" s="2"/>
      <c r="N18" s="2"/>
      <c r="O18" s="2"/>
      <c r="P18" s="2"/>
      <c r="Q18" s="2"/>
    </row>
    <row r="19" spans="1:17" x14ac:dyDescent="0.25">
      <c r="A19" s="164"/>
      <c r="B19" s="18" t="s">
        <v>17</v>
      </c>
      <c r="C19" s="163"/>
      <c r="D19" s="20"/>
      <c r="E19" s="163"/>
      <c r="F19" s="163"/>
      <c r="G19" s="163"/>
      <c r="H19" s="166"/>
      <c r="I19" s="163"/>
      <c r="J19" s="163"/>
      <c r="K19" s="163"/>
      <c r="L19" s="166"/>
      <c r="M19" s="2"/>
      <c r="N19" s="2"/>
      <c r="O19" s="2"/>
      <c r="P19" s="2"/>
      <c r="Q19" s="2"/>
    </row>
    <row r="20" spans="1:17" x14ac:dyDescent="0.25">
      <c r="A20" s="164" t="s">
        <v>262</v>
      </c>
      <c r="B20" s="20" t="s">
        <v>24</v>
      </c>
      <c r="C20" s="163">
        <v>80</v>
      </c>
      <c r="D20" s="20"/>
      <c r="E20" s="163">
        <v>10</v>
      </c>
      <c r="F20" s="163"/>
      <c r="G20" s="163"/>
      <c r="H20" s="166">
        <v>2.56</v>
      </c>
      <c r="I20" s="163">
        <v>1.2E-2</v>
      </c>
      <c r="J20" s="163">
        <v>0.995</v>
      </c>
      <c r="K20" s="163"/>
      <c r="L20" s="166"/>
      <c r="M20" s="2"/>
      <c r="N20" s="2"/>
      <c r="O20" s="2"/>
      <c r="P20" s="2"/>
      <c r="Q20" s="2"/>
    </row>
    <row r="21" spans="1:17" ht="30" x14ac:dyDescent="0.25">
      <c r="A21" s="141" t="s">
        <v>252</v>
      </c>
      <c r="B21" s="168" t="s">
        <v>114</v>
      </c>
      <c r="C21" s="126">
        <v>250</v>
      </c>
      <c r="D21" s="126"/>
      <c r="E21" s="126">
        <v>179.64</v>
      </c>
      <c r="F21" s="126">
        <v>10.029999999999999</v>
      </c>
      <c r="G21" s="126">
        <v>5.36</v>
      </c>
      <c r="H21" s="126">
        <v>23</v>
      </c>
      <c r="I21" s="163"/>
      <c r="J21" s="163"/>
      <c r="K21" s="163"/>
      <c r="L21" s="166"/>
      <c r="M21" s="181"/>
      <c r="N21" s="2"/>
      <c r="O21" s="2"/>
      <c r="P21" s="2"/>
      <c r="Q21" s="2"/>
    </row>
    <row r="22" spans="1:17" ht="15.75" x14ac:dyDescent="0.25">
      <c r="A22" s="141" t="s">
        <v>296</v>
      </c>
      <c r="B22" s="20" t="s">
        <v>26</v>
      </c>
      <c r="C22" s="163" t="s">
        <v>146</v>
      </c>
      <c r="D22" s="172"/>
      <c r="E22" s="126">
        <v>220.59</v>
      </c>
      <c r="F22" s="126">
        <v>11.76</v>
      </c>
      <c r="G22" s="126">
        <v>12.63</v>
      </c>
      <c r="H22" s="126">
        <v>15.55</v>
      </c>
      <c r="I22" s="163">
        <v>3.5999999999999997E-2</v>
      </c>
      <c r="J22" s="163">
        <v>5.53</v>
      </c>
      <c r="K22" s="163">
        <v>7.2999999999999995E-2</v>
      </c>
      <c r="L22" s="166">
        <v>0.44</v>
      </c>
      <c r="M22" s="2"/>
      <c r="N22" s="2"/>
      <c r="O22" s="2"/>
      <c r="P22" s="2"/>
      <c r="Q22" s="2"/>
    </row>
    <row r="23" spans="1:17" ht="15.75" x14ac:dyDescent="0.25">
      <c r="A23" s="127" t="s">
        <v>284</v>
      </c>
      <c r="B23" s="125" t="s">
        <v>27</v>
      </c>
      <c r="C23" s="126">
        <v>150</v>
      </c>
      <c r="D23" s="126"/>
      <c r="E23" s="126">
        <v>228</v>
      </c>
      <c r="F23" s="126">
        <v>3.81</v>
      </c>
      <c r="G23" s="126">
        <v>6.109</v>
      </c>
      <c r="H23" s="126">
        <v>38.61</v>
      </c>
      <c r="I23" s="141">
        <v>2.4E-2</v>
      </c>
      <c r="J23" s="141"/>
      <c r="K23" s="141">
        <v>1.7000000000000001E-2</v>
      </c>
      <c r="L23" s="167">
        <v>2.5</v>
      </c>
      <c r="M23" s="2"/>
      <c r="N23" s="2"/>
      <c r="O23" s="2"/>
      <c r="P23" s="2"/>
      <c r="Q23" s="2"/>
    </row>
    <row r="24" spans="1:17" ht="15.75" x14ac:dyDescent="0.25">
      <c r="A24" s="124" t="s">
        <v>361</v>
      </c>
      <c r="B24" s="125" t="s">
        <v>331</v>
      </c>
      <c r="C24" s="126">
        <v>200</v>
      </c>
      <c r="D24" s="126"/>
      <c r="E24" s="126">
        <v>72</v>
      </c>
      <c r="F24" s="126">
        <v>0.3</v>
      </c>
      <c r="G24" s="126">
        <v>0.01</v>
      </c>
      <c r="H24" s="126">
        <v>17.5</v>
      </c>
      <c r="I24" s="163">
        <v>0.02</v>
      </c>
      <c r="J24" s="163">
        <v>0.89</v>
      </c>
      <c r="K24" s="163">
        <v>0</v>
      </c>
      <c r="L24" s="166">
        <v>0</v>
      </c>
      <c r="M24" s="2"/>
      <c r="N24" s="2"/>
      <c r="O24" s="2"/>
      <c r="P24" s="2"/>
      <c r="Q24" s="2"/>
    </row>
    <row r="25" spans="1:17" ht="15.75" x14ac:dyDescent="0.25">
      <c r="A25" s="141" t="s">
        <v>20</v>
      </c>
      <c r="B25" s="142" t="s">
        <v>122</v>
      </c>
      <c r="C25" s="130">
        <v>66</v>
      </c>
      <c r="D25" s="130"/>
      <c r="E25" s="130">
        <v>127.38</v>
      </c>
      <c r="F25" s="130">
        <v>4.09</v>
      </c>
      <c r="G25" s="130">
        <v>0.6</v>
      </c>
      <c r="H25" s="130">
        <v>26.5</v>
      </c>
      <c r="I25" s="163">
        <v>6.6000000000000003E-2</v>
      </c>
      <c r="J25" s="163">
        <v>0</v>
      </c>
      <c r="K25" s="163">
        <v>0</v>
      </c>
      <c r="L25" s="166">
        <v>0.28999999999999998</v>
      </c>
      <c r="M25" s="2"/>
      <c r="N25" s="2"/>
      <c r="O25" s="2"/>
      <c r="P25" s="2"/>
      <c r="Q25" s="2"/>
    </row>
    <row r="26" spans="1:17" x14ac:dyDescent="0.25">
      <c r="A26" s="141" t="s">
        <v>20</v>
      </c>
      <c r="B26" s="20" t="s">
        <v>30</v>
      </c>
      <c r="C26" s="163">
        <v>200</v>
      </c>
      <c r="D26" s="172"/>
      <c r="E26" s="141">
        <v>70</v>
      </c>
      <c r="F26" s="141">
        <v>0.3</v>
      </c>
      <c r="G26" s="141">
        <v>0.2</v>
      </c>
      <c r="H26" s="167">
        <v>16.3</v>
      </c>
      <c r="I26" s="163">
        <v>3.2000000000000001E-2</v>
      </c>
      <c r="J26" s="163">
        <v>1.0999999999999999E-2</v>
      </c>
      <c r="K26" s="163">
        <v>0</v>
      </c>
      <c r="L26" s="166">
        <v>0</v>
      </c>
      <c r="M26" s="2"/>
      <c r="N26" s="2"/>
      <c r="O26" s="2"/>
      <c r="P26" s="2"/>
      <c r="Q26" s="2"/>
    </row>
    <row r="27" spans="1:17" x14ac:dyDescent="0.25">
      <c r="A27" s="20"/>
      <c r="B27" s="20" t="s">
        <v>16</v>
      </c>
      <c r="C27" s="20"/>
      <c r="D27" s="164"/>
      <c r="E27" s="163">
        <f>SUM(E20:E26)</f>
        <v>907.61</v>
      </c>
      <c r="F27" s="163">
        <f t="shared" ref="F27:L27" si="1">SUM(F20:F25)</f>
        <v>29.99</v>
      </c>
      <c r="G27" s="163">
        <f t="shared" si="1"/>
        <v>24.709000000000007</v>
      </c>
      <c r="H27" s="163">
        <f t="shared" si="1"/>
        <v>123.72</v>
      </c>
      <c r="I27" s="163">
        <f t="shared" si="1"/>
        <v>0.15800000000000003</v>
      </c>
      <c r="J27" s="163">
        <f t="shared" si="1"/>
        <v>7.415</v>
      </c>
      <c r="K27" s="163">
        <f t="shared" si="1"/>
        <v>0.09</v>
      </c>
      <c r="L27" s="166">
        <f t="shared" si="1"/>
        <v>3.23</v>
      </c>
      <c r="M27" s="2"/>
      <c r="N27" s="2"/>
      <c r="O27" s="2"/>
      <c r="P27" s="2"/>
      <c r="Q27" s="2"/>
    </row>
    <row r="28" spans="1:17" x14ac:dyDescent="0.25">
      <c r="A28" s="20"/>
      <c r="B28" s="26" t="s">
        <v>31</v>
      </c>
      <c r="C28" s="164"/>
      <c r="D28" s="164"/>
      <c r="E28" s="141">
        <f>E18+E27</f>
        <v>1440.69</v>
      </c>
      <c r="F28" s="141">
        <f t="shared" ref="F28:L28" si="2">F18+F27</f>
        <v>51.955999999999996</v>
      </c>
      <c r="G28" s="141">
        <f t="shared" si="2"/>
        <v>50.779000000000011</v>
      </c>
      <c r="H28" s="141">
        <f t="shared" si="2"/>
        <v>176.84199999999998</v>
      </c>
      <c r="I28" s="141">
        <f t="shared" si="2"/>
        <v>0.42800000000000005</v>
      </c>
      <c r="J28" s="141">
        <f t="shared" si="2"/>
        <v>11.916</v>
      </c>
      <c r="K28" s="141">
        <f t="shared" si="2"/>
        <v>0.83099999999999996</v>
      </c>
      <c r="L28" s="167">
        <f t="shared" si="2"/>
        <v>4.82</v>
      </c>
      <c r="M28" s="2"/>
      <c r="N28" s="2"/>
      <c r="O28" s="2"/>
      <c r="P28" s="2"/>
      <c r="Q28" s="2"/>
    </row>
    <row r="29" spans="1:17" x14ac:dyDescent="0.25">
      <c r="A29" s="254" t="s">
        <v>190</v>
      </c>
      <c r="B29" s="255"/>
      <c r="C29" s="255"/>
      <c r="D29" s="255"/>
      <c r="E29" s="255"/>
      <c r="F29" s="255"/>
      <c r="G29" s="255"/>
      <c r="H29" s="255"/>
      <c r="I29" s="101"/>
      <c r="J29" s="102"/>
      <c r="K29" s="102"/>
      <c r="L29" s="102"/>
      <c r="M29" s="2"/>
      <c r="N29" s="2"/>
      <c r="O29" s="2"/>
      <c r="P29" s="2"/>
      <c r="Q29" s="2"/>
    </row>
    <row r="30" spans="1:17" x14ac:dyDescent="0.25">
      <c r="A30" s="20"/>
      <c r="B30" s="245" t="s">
        <v>10</v>
      </c>
      <c r="C30" s="246"/>
      <c r="D30" s="246"/>
      <c r="E30" s="246"/>
      <c r="F30" s="246"/>
      <c r="G30" s="246"/>
      <c r="H30" s="246"/>
      <c r="I30" s="101"/>
      <c r="J30" s="102"/>
      <c r="K30" s="102"/>
      <c r="L30" s="102"/>
      <c r="M30" s="2"/>
      <c r="N30" s="2"/>
      <c r="O30" s="2"/>
      <c r="P30" s="2"/>
      <c r="Q30" s="2"/>
    </row>
    <row r="31" spans="1:17" ht="15.75" x14ac:dyDescent="0.25">
      <c r="A31" s="159" t="s">
        <v>337</v>
      </c>
      <c r="B31" s="125" t="s">
        <v>79</v>
      </c>
      <c r="C31" s="126">
        <v>20</v>
      </c>
      <c r="D31" s="126"/>
      <c r="E31" s="126">
        <v>132</v>
      </c>
      <c r="F31" s="126">
        <v>0.16</v>
      </c>
      <c r="G31" s="126">
        <v>16.5</v>
      </c>
      <c r="H31" s="126">
        <v>0.28000000000000003</v>
      </c>
      <c r="I31" s="126">
        <v>0.16</v>
      </c>
      <c r="J31" s="141">
        <v>0</v>
      </c>
      <c r="K31" s="141">
        <v>0</v>
      </c>
      <c r="L31" s="167">
        <v>7.6999999999999999E-2</v>
      </c>
      <c r="M31" s="2"/>
      <c r="N31" s="2"/>
      <c r="O31" s="2"/>
      <c r="P31" s="2"/>
      <c r="Q31" s="2"/>
    </row>
    <row r="32" spans="1:17" ht="18" customHeight="1" x14ac:dyDescent="0.25">
      <c r="A32" s="124" t="s">
        <v>275</v>
      </c>
      <c r="B32" s="169" t="s">
        <v>191</v>
      </c>
      <c r="C32" s="163" t="s">
        <v>39</v>
      </c>
      <c r="D32" s="163"/>
      <c r="E32" s="126">
        <v>413.59</v>
      </c>
      <c r="F32" s="126">
        <v>26.59</v>
      </c>
      <c r="G32" s="126">
        <v>21.55</v>
      </c>
      <c r="H32" s="126">
        <v>33.58</v>
      </c>
      <c r="I32" s="141">
        <v>8.2000000000000003E-2</v>
      </c>
      <c r="J32" s="141">
        <v>0.27500000000000002</v>
      </c>
      <c r="K32" s="141">
        <v>0.129</v>
      </c>
      <c r="L32" s="167">
        <v>2.1</v>
      </c>
      <c r="M32" s="46"/>
      <c r="N32" s="2"/>
      <c r="O32" s="2"/>
      <c r="P32" s="2"/>
      <c r="Q32" s="2"/>
    </row>
    <row r="33" spans="1:17" ht="17.25" customHeight="1" x14ac:dyDescent="0.25">
      <c r="A33" s="127" t="s">
        <v>358</v>
      </c>
      <c r="B33" s="139" t="s">
        <v>330</v>
      </c>
      <c r="C33" s="126">
        <v>200</v>
      </c>
      <c r="D33" s="126"/>
      <c r="E33" s="126">
        <v>40</v>
      </c>
      <c r="F33" s="126">
        <v>0.3</v>
      </c>
      <c r="G33" s="126">
        <v>0.1</v>
      </c>
      <c r="H33" s="126">
        <v>9.5</v>
      </c>
      <c r="I33" s="163">
        <v>0.06</v>
      </c>
      <c r="J33" s="163">
        <v>6</v>
      </c>
      <c r="K33" s="163">
        <v>0.1</v>
      </c>
      <c r="L33" s="166"/>
      <c r="M33" s="2"/>
      <c r="N33" s="2"/>
      <c r="O33" s="2"/>
      <c r="P33" s="2"/>
      <c r="Q33" s="2"/>
    </row>
    <row r="34" spans="1:17" ht="15.75" x14ac:dyDescent="0.25">
      <c r="A34" s="141" t="s">
        <v>20</v>
      </c>
      <c r="B34" s="142" t="s">
        <v>122</v>
      </c>
      <c r="C34" s="130">
        <v>66</v>
      </c>
      <c r="D34" s="130"/>
      <c r="E34" s="130">
        <v>127.38</v>
      </c>
      <c r="F34" s="130">
        <v>4.09</v>
      </c>
      <c r="G34" s="130">
        <v>0.6</v>
      </c>
      <c r="H34" s="130">
        <v>26.5</v>
      </c>
      <c r="I34" s="163">
        <v>6.6000000000000003E-2</v>
      </c>
      <c r="J34" s="163">
        <v>0</v>
      </c>
      <c r="K34" s="163">
        <v>0</v>
      </c>
      <c r="L34" s="166">
        <v>0.28999999999999998</v>
      </c>
      <c r="M34" s="2"/>
      <c r="N34" s="2"/>
      <c r="O34" s="2"/>
      <c r="P34" s="2"/>
      <c r="Q34" s="2"/>
    </row>
    <row r="35" spans="1:17" x14ac:dyDescent="0.25">
      <c r="A35" s="141"/>
      <c r="B35" s="20" t="s">
        <v>16</v>
      </c>
      <c r="C35" s="163"/>
      <c r="D35" s="141"/>
      <c r="E35" s="163">
        <f>SUM(E31:E34)</f>
        <v>712.96999999999991</v>
      </c>
      <c r="F35" s="163">
        <f t="shared" ref="F35:L35" si="3">SUM(F31:F34)</f>
        <v>31.14</v>
      </c>
      <c r="G35" s="163">
        <f t="shared" si="3"/>
        <v>38.75</v>
      </c>
      <c r="H35" s="163">
        <f t="shared" si="3"/>
        <v>69.86</v>
      </c>
      <c r="I35" s="163">
        <f t="shared" si="3"/>
        <v>0.36799999999999999</v>
      </c>
      <c r="J35" s="163">
        <f t="shared" si="3"/>
        <v>6.2750000000000004</v>
      </c>
      <c r="K35" s="163">
        <f t="shared" si="3"/>
        <v>0.22900000000000001</v>
      </c>
      <c r="L35" s="166">
        <f t="shared" si="3"/>
        <v>2.4670000000000001</v>
      </c>
      <c r="M35" s="2"/>
      <c r="N35" s="2"/>
      <c r="O35" s="2"/>
      <c r="P35" s="2"/>
      <c r="Q35" s="2"/>
    </row>
    <row r="36" spans="1:17" x14ac:dyDescent="0.25">
      <c r="A36" s="164"/>
      <c r="B36" s="18" t="s">
        <v>17</v>
      </c>
      <c r="C36" s="163"/>
      <c r="D36" s="163"/>
      <c r="E36" s="163"/>
      <c r="F36" s="163"/>
      <c r="G36" s="163"/>
      <c r="H36" s="166"/>
      <c r="I36" s="163"/>
      <c r="J36" s="163"/>
      <c r="K36" s="163"/>
      <c r="L36" s="166"/>
      <c r="M36" s="2"/>
      <c r="N36" s="2"/>
      <c r="O36" s="2"/>
      <c r="P36" s="2"/>
      <c r="Q36" s="2"/>
    </row>
    <row r="37" spans="1:17" x14ac:dyDescent="0.25">
      <c r="A37" s="164" t="s">
        <v>262</v>
      </c>
      <c r="B37" s="20" t="s">
        <v>41</v>
      </c>
      <c r="C37" s="163">
        <v>80</v>
      </c>
      <c r="D37" s="163"/>
      <c r="E37" s="163">
        <v>13</v>
      </c>
      <c r="F37" s="163">
        <v>0.64</v>
      </c>
      <c r="G37" s="163"/>
      <c r="H37" s="166">
        <v>2.56</v>
      </c>
      <c r="I37" s="163">
        <v>1.2E-2</v>
      </c>
      <c r="J37" s="163">
        <v>0.99199999999999999</v>
      </c>
      <c r="K37" s="163"/>
      <c r="L37" s="166"/>
      <c r="M37" s="2"/>
      <c r="N37" s="2"/>
      <c r="O37" s="2"/>
      <c r="P37" s="2"/>
      <c r="Q37" s="2"/>
    </row>
    <row r="38" spans="1:17" ht="30" x14ac:dyDescent="0.25">
      <c r="A38" s="141" t="s">
        <v>241</v>
      </c>
      <c r="B38" s="170" t="s">
        <v>42</v>
      </c>
      <c r="C38" s="126">
        <v>250</v>
      </c>
      <c r="D38" s="126"/>
      <c r="E38" s="126">
        <v>165.67</v>
      </c>
      <c r="F38" s="126">
        <v>8.92</v>
      </c>
      <c r="G38" s="126">
        <v>8.07</v>
      </c>
      <c r="H38" s="126">
        <v>14.49</v>
      </c>
      <c r="I38" s="163">
        <v>0.05</v>
      </c>
      <c r="J38" s="163">
        <v>11.3</v>
      </c>
      <c r="K38" s="163">
        <v>0.01</v>
      </c>
      <c r="L38" s="166">
        <v>0.5</v>
      </c>
      <c r="M38" s="2"/>
      <c r="N38" s="2"/>
      <c r="O38" s="2"/>
      <c r="P38" s="2"/>
      <c r="Q38" s="2"/>
    </row>
    <row r="39" spans="1:17" ht="15.75" x14ac:dyDescent="0.25">
      <c r="A39" s="127" t="s">
        <v>315</v>
      </c>
      <c r="B39" s="147" t="s">
        <v>317</v>
      </c>
      <c r="C39" s="126">
        <v>100</v>
      </c>
      <c r="D39" s="126"/>
      <c r="E39" s="126">
        <v>178.23</v>
      </c>
      <c r="F39" s="126">
        <v>12.12</v>
      </c>
      <c r="G39" s="126">
        <v>7.95</v>
      </c>
      <c r="H39" s="126">
        <v>1.1399999999999999</v>
      </c>
      <c r="I39" s="141">
        <v>0.11</v>
      </c>
      <c r="J39" s="141">
        <v>0.93</v>
      </c>
      <c r="K39" s="141">
        <v>0.04</v>
      </c>
      <c r="L39" s="167"/>
      <c r="M39" s="2"/>
      <c r="N39" s="2"/>
      <c r="O39" s="2"/>
      <c r="P39" s="2"/>
      <c r="Q39" s="2"/>
    </row>
    <row r="40" spans="1:17" ht="15.75" x14ac:dyDescent="0.25">
      <c r="A40" s="141" t="s">
        <v>287</v>
      </c>
      <c r="B40" s="125" t="s">
        <v>43</v>
      </c>
      <c r="C40" s="126">
        <v>150</v>
      </c>
      <c r="D40" s="126"/>
      <c r="E40" s="126">
        <v>177</v>
      </c>
      <c r="F40" s="126">
        <v>3.03</v>
      </c>
      <c r="G40" s="126">
        <v>7.5</v>
      </c>
      <c r="H40" s="126">
        <v>27.19</v>
      </c>
      <c r="I40" s="163">
        <v>0.01</v>
      </c>
      <c r="J40" s="163">
        <v>5.75</v>
      </c>
      <c r="K40" s="163">
        <v>0</v>
      </c>
      <c r="L40" s="166">
        <v>0.13</v>
      </c>
      <c r="M40" s="2"/>
      <c r="N40" s="2"/>
      <c r="O40" s="2"/>
      <c r="P40" s="2"/>
      <c r="Q40" s="2"/>
    </row>
    <row r="41" spans="1:17" ht="15.75" x14ac:dyDescent="0.25">
      <c r="A41" s="127" t="s">
        <v>365</v>
      </c>
      <c r="B41" s="125" t="s">
        <v>332</v>
      </c>
      <c r="C41" s="126">
        <v>200</v>
      </c>
      <c r="D41" s="126"/>
      <c r="E41" s="126">
        <v>76</v>
      </c>
      <c r="F41" s="126">
        <v>0</v>
      </c>
      <c r="G41" s="126">
        <v>0</v>
      </c>
      <c r="H41" s="126">
        <v>19</v>
      </c>
      <c r="I41" s="141">
        <v>0</v>
      </c>
      <c r="J41" s="141">
        <v>15</v>
      </c>
      <c r="K41" s="141">
        <v>0</v>
      </c>
      <c r="L41" s="167">
        <v>0</v>
      </c>
      <c r="M41" s="2"/>
      <c r="N41" s="2"/>
      <c r="O41" s="2"/>
      <c r="P41" s="2"/>
      <c r="Q41" s="2"/>
    </row>
    <row r="42" spans="1:17" ht="15.75" x14ac:dyDescent="0.25">
      <c r="A42" s="141" t="s">
        <v>20</v>
      </c>
      <c r="B42" s="142" t="s">
        <v>122</v>
      </c>
      <c r="C42" s="130">
        <v>66</v>
      </c>
      <c r="D42" s="130"/>
      <c r="E42" s="130">
        <v>127.38</v>
      </c>
      <c r="F42" s="130">
        <v>4.09</v>
      </c>
      <c r="G42" s="130">
        <v>0.6</v>
      </c>
      <c r="H42" s="130">
        <v>26.5</v>
      </c>
      <c r="I42" s="163">
        <v>6.6000000000000003E-2</v>
      </c>
      <c r="J42" s="163">
        <v>0</v>
      </c>
      <c r="K42" s="163">
        <v>0</v>
      </c>
      <c r="L42" s="166">
        <v>0.28999999999999998</v>
      </c>
      <c r="M42" s="2"/>
      <c r="N42" s="2"/>
      <c r="O42" s="2"/>
      <c r="P42" s="2"/>
      <c r="Q42" s="2"/>
    </row>
    <row r="43" spans="1:17" x14ac:dyDescent="0.25">
      <c r="A43" s="163"/>
      <c r="B43" s="20" t="s">
        <v>38</v>
      </c>
      <c r="C43" s="163">
        <v>100</v>
      </c>
      <c r="D43" s="163"/>
      <c r="E43" s="163">
        <v>36</v>
      </c>
      <c r="F43" s="163">
        <v>0.29599999999999999</v>
      </c>
      <c r="G43" s="163"/>
      <c r="H43" s="166">
        <v>9.4920000000000009</v>
      </c>
      <c r="I43" s="163">
        <v>8.0000000000000002E-3</v>
      </c>
      <c r="J43" s="163">
        <v>3.7</v>
      </c>
      <c r="K43" s="163"/>
      <c r="L43" s="166"/>
      <c r="M43" s="2"/>
      <c r="N43" s="2"/>
      <c r="O43" s="2"/>
      <c r="P43" s="2"/>
      <c r="Q43" s="2"/>
    </row>
    <row r="44" spans="1:17" x14ac:dyDescent="0.25">
      <c r="A44" s="163"/>
      <c r="B44" s="20"/>
      <c r="C44" s="163"/>
      <c r="D44" s="163"/>
      <c r="E44" s="141"/>
      <c r="F44" s="141"/>
      <c r="G44" s="141"/>
      <c r="H44" s="167"/>
      <c r="I44" s="163"/>
      <c r="J44" s="163"/>
      <c r="K44" s="163"/>
      <c r="L44" s="166"/>
      <c r="M44" s="2"/>
      <c r="N44" s="2"/>
      <c r="O44" s="2"/>
      <c r="P44" s="2"/>
      <c r="Q44" s="2"/>
    </row>
    <row r="45" spans="1:17" x14ac:dyDescent="0.25">
      <c r="A45" s="163"/>
      <c r="B45" s="20" t="s">
        <v>16</v>
      </c>
      <c r="C45" s="163"/>
      <c r="D45" s="141"/>
      <c r="E45" s="163">
        <f>SUM(E37:E44)</f>
        <v>773.28</v>
      </c>
      <c r="F45" s="163">
        <f t="shared" ref="F45:L45" si="4">SUM(F37:F44)</f>
        <v>29.096</v>
      </c>
      <c r="G45" s="163">
        <f t="shared" si="4"/>
        <v>24.12</v>
      </c>
      <c r="H45" s="163">
        <f t="shared" si="4"/>
        <v>100.372</v>
      </c>
      <c r="I45" s="163">
        <f t="shared" si="4"/>
        <v>0.25600000000000001</v>
      </c>
      <c r="J45" s="163">
        <f t="shared" si="4"/>
        <v>37.672000000000004</v>
      </c>
      <c r="K45" s="163">
        <f t="shared" si="4"/>
        <v>0.05</v>
      </c>
      <c r="L45" s="166">
        <f t="shared" si="4"/>
        <v>0.91999999999999993</v>
      </c>
      <c r="M45" s="2"/>
      <c r="N45" s="2"/>
      <c r="O45" s="2"/>
      <c r="P45" s="2"/>
      <c r="Q45" s="2"/>
    </row>
    <row r="46" spans="1:17" x14ac:dyDescent="0.25">
      <c r="A46" s="20"/>
      <c r="B46" s="26" t="s">
        <v>31</v>
      </c>
      <c r="C46" s="141"/>
      <c r="D46" s="141"/>
      <c r="E46" s="141">
        <f>E35+E45</f>
        <v>1486.25</v>
      </c>
      <c r="F46" s="141">
        <f t="shared" ref="F46:L46" si="5">F35+F45</f>
        <v>60.236000000000004</v>
      </c>
      <c r="G46" s="141">
        <f t="shared" si="5"/>
        <v>62.870000000000005</v>
      </c>
      <c r="H46" s="141">
        <f t="shared" si="5"/>
        <v>170.232</v>
      </c>
      <c r="I46" s="141">
        <f t="shared" si="5"/>
        <v>0.624</v>
      </c>
      <c r="J46" s="141">
        <f t="shared" si="5"/>
        <v>43.947000000000003</v>
      </c>
      <c r="K46" s="141">
        <f t="shared" si="5"/>
        <v>0.27900000000000003</v>
      </c>
      <c r="L46" s="167">
        <f t="shared" si="5"/>
        <v>3.387</v>
      </c>
      <c r="M46" s="2"/>
      <c r="N46" s="2"/>
      <c r="O46" s="2"/>
      <c r="P46" s="2"/>
      <c r="Q46" s="2"/>
    </row>
    <row r="47" spans="1:17" x14ac:dyDescent="0.25">
      <c r="A47" s="254" t="s">
        <v>199</v>
      </c>
      <c r="B47" s="255"/>
      <c r="C47" s="255"/>
      <c r="D47" s="255"/>
      <c r="E47" s="255"/>
      <c r="F47" s="255"/>
      <c r="G47" s="255"/>
      <c r="H47" s="255"/>
      <c r="I47" s="101"/>
      <c r="J47" s="102"/>
      <c r="K47" s="102"/>
      <c r="L47" s="102"/>
      <c r="M47" s="2"/>
      <c r="N47" s="2"/>
      <c r="O47" s="2"/>
      <c r="P47" s="2"/>
      <c r="Q47" s="2"/>
    </row>
    <row r="48" spans="1:17" x14ac:dyDescent="0.25">
      <c r="A48" s="164"/>
      <c r="B48" s="245" t="s">
        <v>10</v>
      </c>
      <c r="C48" s="246"/>
      <c r="D48" s="246"/>
      <c r="E48" s="246"/>
      <c r="F48" s="246"/>
      <c r="G48" s="246"/>
      <c r="H48" s="246"/>
      <c r="I48" s="101"/>
      <c r="J48" s="102"/>
      <c r="K48" s="102"/>
      <c r="L48" s="102"/>
      <c r="M48" s="2"/>
      <c r="N48" s="2"/>
      <c r="O48" s="2"/>
      <c r="P48" s="2"/>
      <c r="Q48" s="2"/>
    </row>
    <row r="49" spans="1:17" x14ac:dyDescent="0.25">
      <c r="A49" s="141"/>
      <c r="B49" s="20" t="s">
        <v>148</v>
      </c>
      <c r="C49" s="163">
        <v>75</v>
      </c>
      <c r="D49" s="163"/>
      <c r="E49" s="163">
        <v>224</v>
      </c>
      <c r="F49" s="163">
        <v>8.16</v>
      </c>
      <c r="G49" s="163">
        <v>9.11</v>
      </c>
      <c r="H49" s="166">
        <v>8.7899999999999991</v>
      </c>
      <c r="I49" s="163">
        <v>0.08</v>
      </c>
      <c r="J49" s="163">
        <v>2.9</v>
      </c>
      <c r="K49" s="163">
        <v>0.1</v>
      </c>
      <c r="L49" s="166">
        <v>1.2</v>
      </c>
      <c r="M49" s="2"/>
      <c r="N49" s="2"/>
      <c r="O49" s="2"/>
      <c r="P49" s="2"/>
      <c r="Q49" s="2"/>
    </row>
    <row r="50" spans="1:17" ht="15.75" x14ac:dyDescent="0.25">
      <c r="A50" s="127" t="s">
        <v>289</v>
      </c>
      <c r="B50" s="125" t="s">
        <v>290</v>
      </c>
      <c r="C50" s="126">
        <v>150</v>
      </c>
      <c r="D50" s="126"/>
      <c r="E50" s="126">
        <v>215</v>
      </c>
      <c r="F50" s="126">
        <v>5.64</v>
      </c>
      <c r="G50" s="126">
        <v>5.01</v>
      </c>
      <c r="H50" s="126">
        <v>35.950000000000003</v>
      </c>
      <c r="I50" s="163">
        <v>0.12</v>
      </c>
      <c r="J50" s="163">
        <v>0</v>
      </c>
      <c r="K50" s="163">
        <v>9.0999999999999998E-2</v>
      </c>
      <c r="L50" s="166">
        <v>0.57999999999999996</v>
      </c>
      <c r="M50" s="181"/>
      <c r="N50" s="2"/>
      <c r="O50" s="2"/>
      <c r="P50" s="2"/>
      <c r="Q50" s="2"/>
    </row>
    <row r="51" spans="1:17" ht="15.75" x14ac:dyDescent="0.25">
      <c r="A51" s="124" t="s">
        <v>359</v>
      </c>
      <c r="B51" s="125" t="s">
        <v>58</v>
      </c>
      <c r="C51" s="126">
        <v>200</v>
      </c>
      <c r="D51" s="126"/>
      <c r="E51" s="126">
        <v>64</v>
      </c>
      <c r="F51" s="126">
        <v>1.6</v>
      </c>
      <c r="G51" s="126">
        <v>1.3</v>
      </c>
      <c r="H51" s="126">
        <v>11.5</v>
      </c>
      <c r="I51" s="163">
        <v>0.02</v>
      </c>
      <c r="J51" s="163">
        <v>0.6</v>
      </c>
      <c r="K51" s="163">
        <v>0.01</v>
      </c>
      <c r="L51" s="166">
        <v>0.03</v>
      </c>
      <c r="M51" s="2"/>
      <c r="N51" s="2"/>
      <c r="O51" s="2"/>
      <c r="P51" s="2"/>
      <c r="Q51" s="2"/>
    </row>
    <row r="52" spans="1:17" ht="15.75" x14ac:dyDescent="0.25">
      <c r="A52" s="141" t="s">
        <v>353</v>
      </c>
      <c r="B52" s="142" t="s">
        <v>122</v>
      </c>
      <c r="C52" s="130">
        <v>66</v>
      </c>
      <c r="D52" s="130"/>
      <c r="E52" s="130">
        <v>127.38</v>
      </c>
      <c r="F52" s="130">
        <v>4.09</v>
      </c>
      <c r="G52" s="130">
        <v>0.6</v>
      </c>
      <c r="H52" s="130">
        <v>26.5</v>
      </c>
      <c r="I52" s="163">
        <v>6.6000000000000003E-2</v>
      </c>
      <c r="J52" s="163">
        <v>0</v>
      </c>
      <c r="K52" s="163">
        <v>0</v>
      </c>
      <c r="L52" s="166">
        <v>0.28999999999999998</v>
      </c>
      <c r="M52" s="2"/>
      <c r="N52" s="2"/>
      <c r="O52" s="2"/>
      <c r="P52" s="2"/>
      <c r="Q52" s="2"/>
    </row>
    <row r="53" spans="1:17" x14ac:dyDescent="0.25">
      <c r="A53" s="164"/>
      <c r="B53" s="20" t="s">
        <v>38</v>
      </c>
      <c r="C53" s="163">
        <v>100</v>
      </c>
      <c r="D53" s="163"/>
      <c r="E53" s="163">
        <v>36</v>
      </c>
      <c r="F53" s="163">
        <v>0.29599999999999999</v>
      </c>
      <c r="G53" s="163"/>
      <c r="H53" s="166">
        <v>9.4920000000000009</v>
      </c>
      <c r="I53" s="163">
        <v>8.0000000000000002E-3</v>
      </c>
      <c r="J53" s="163">
        <v>3.7</v>
      </c>
      <c r="K53" s="163"/>
      <c r="L53" s="166"/>
      <c r="M53" s="2"/>
      <c r="N53" s="2"/>
      <c r="O53" s="2"/>
      <c r="P53" s="2"/>
      <c r="Q53" s="2"/>
    </row>
    <row r="54" spans="1:17" x14ac:dyDescent="0.25">
      <c r="A54" s="164"/>
      <c r="B54" s="20" t="s">
        <v>16</v>
      </c>
      <c r="C54" s="163"/>
      <c r="D54" s="141"/>
      <c r="E54" s="163">
        <f>SUM(E49:E53)</f>
        <v>666.38</v>
      </c>
      <c r="F54" s="163">
        <f t="shared" ref="F54:L54" si="6">SUM(F49:F53)</f>
        <v>19.786000000000001</v>
      </c>
      <c r="G54" s="163">
        <f t="shared" si="6"/>
        <v>16.02</v>
      </c>
      <c r="H54" s="163">
        <f t="shared" si="6"/>
        <v>92.232000000000014</v>
      </c>
      <c r="I54" s="163">
        <f t="shared" si="6"/>
        <v>0.29400000000000004</v>
      </c>
      <c r="J54" s="163">
        <f t="shared" si="6"/>
        <v>7.2</v>
      </c>
      <c r="K54" s="163">
        <f t="shared" si="6"/>
        <v>0.20100000000000001</v>
      </c>
      <c r="L54" s="166">
        <f t="shared" si="6"/>
        <v>2.0999999999999996</v>
      </c>
      <c r="M54" s="2"/>
      <c r="N54" s="2"/>
      <c r="O54" s="2"/>
      <c r="P54" s="2"/>
      <c r="Q54" s="2"/>
    </row>
    <row r="55" spans="1:17" x14ac:dyDescent="0.25">
      <c r="A55" s="164"/>
      <c r="B55" s="18" t="s">
        <v>17</v>
      </c>
      <c r="C55" s="163"/>
      <c r="D55" s="141"/>
      <c r="E55" s="163"/>
      <c r="F55" s="163"/>
      <c r="G55" s="163"/>
      <c r="H55" s="166"/>
      <c r="I55" s="163"/>
      <c r="J55" s="163"/>
      <c r="K55" s="163"/>
      <c r="L55" s="166"/>
      <c r="M55" s="2"/>
      <c r="N55" s="2"/>
      <c r="O55" s="2"/>
      <c r="P55" s="2"/>
      <c r="Q55" s="2"/>
    </row>
    <row r="56" spans="1:17" x14ac:dyDescent="0.25">
      <c r="A56" s="164" t="s">
        <v>262</v>
      </c>
      <c r="B56" s="20" t="s">
        <v>116</v>
      </c>
      <c r="C56" s="163" t="s">
        <v>60</v>
      </c>
      <c r="D56" s="141"/>
      <c r="E56" s="163">
        <v>14</v>
      </c>
      <c r="F56" s="163">
        <v>0.4</v>
      </c>
      <c r="G56" s="163"/>
      <c r="H56" s="166">
        <v>3.2</v>
      </c>
      <c r="I56" s="163">
        <v>2.5000000000000001E-2</v>
      </c>
      <c r="J56" s="163">
        <v>11.4</v>
      </c>
      <c r="K56" s="163"/>
      <c r="L56" s="166"/>
      <c r="M56" s="2"/>
      <c r="N56" s="2"/>
      <c r="O56" s="2"/>
      <c r="P56" s="2"/>
      <c r="Q56" s="2"/>
    </row>
    <row r="57" spans="1:17" ht="30" x14ac:dyDescent="0.25">
      <c r="A57" s="141" t="s">
        <v>243</v>
      </c>
      <c r="B57" s="170" t="s">
        <v>105</v>
      </c>
      <c r="C57" s="126">
        <v>250</v>
      </c>
      <c r="D57" s="126"/>
      <c r="E57" s="126">
        <v>151.30000000000001</v>
      </c>
      <c r="F57" s="126">
        <v>8.06</v>
      </c>
      <c r="G57" s="126">
        <v>8.1</v>
      </c>
      <c r="H57" s="126">
        <v>11.32</v>
      </c>
      <c r="I57" s="163">
        <v>0.06</v>
      </c>
      <c r="J57" s="163">
        <v>10.7</v>
      </c>
      <c r="K57" s="163">
        <v>0.01</v>
      </c>
      <c r="L57" s="166">
        <v>0.5</v>
      </c>
      <c r="M57" s="2"/>
      <c r="N57" s="2"/>
      <c r="O57" s="2"/>
      <c r="P57" s="2"/>
      <c r="Q57" s="2"/>
    </row>
    <row r="58" spans="1:17" x14ac:dyDescent="0.25">
      <c r="A58" s="141" t="s">
        <v>367</v>
      </c>
      <c r="B58" s="20" t="s">
        <v>108</v>
      </c>
      <c r="C58" s="163">
        <v>75</v>
      </c>
      <c r="D58" s="141"/>
      <c r="E58" s="163">
        <v>335</v>
      </c>
      <c r="F58" s="163">
        <v>17.52</v>
      </c>
      <c r="G58" s="163">
        <v>26.67</v>
      </c>
      <c r="H58" s="166">
        <v>4.87</v>
      </c>
      <c r="I58" s="163">
        <v>0.08</v>
      </c>
      <c r="J58" s="163">
        <v>8.6</v>
      </c>
      <c r="K58" s="163">
        <v>0.08</v>
      </c>
      <c r="L58" s="166">
        <v>0.9</v>
      </c>
      <c r="M58" s="2"/>
      <c r="N58" s="2"/>
      <c r="O58" s="2"/>
      <c r="P58" s="2"/>
      <c r="Q58" s="2"/>
    </row>
    <row r="59" spans="1:17" ht="15.75" x14ac:dyDescent="0.25">
      <c r="A59" s="141" t="s">
        <v>368</v>
      </c>
      <c r="B59" s="125" t="s">
        <v>104</v>
      </c>
      <c r="C59" s="126">
        <v>150</v>
      </c>
      <c r="D59" s="126"/>
      <c r="E59" s="126">
        <v>102</v>
      </c>
      <c r="F59" s="126">
        <v>3.28</v>
      </c>
      <c r="G59" s="126">
        <v>4.7300000000000004</v>
      </c>
      <c r="H59" s="126">
        <v>24.4</v>
      </c>
      <c r="I59" s="141">
        <v>0.13</v>
      </c>
      <c r="J59" s="141">
        <v>7.35</v>
      </c>
      <c r="K59" s="141">
        <v>2.3E-2</v>
      </c>
      <c r="L59" s="167">
        <v>2.5</v>
      </c>
      <c r="M59" s="2"/>
      <c r="N59" s="2"/>
      <c r="O59" s="2"/>
      <c r="P59" s="2"/>
      <c r="Q59" s="2"/>
    </row>
    <row r="60" spans="1:17" ht="15.75" x14ac:dyDescent="0.25">
      <c r="A60" s="124" t="s">
        <v>361</v>
      </c>
      <c r="B60" s="125" t="s">
        <v>331</v>
      </c>
      <c r="C60" s="126">
        <v>200</v>
      </c>
      <c r="D60" s="126"/>
      <c r="E60" s="126">
        <v>72</v>
      </c>
      <c r="F60" s="126">
        <v>0.3</v>
      </c>
      <c r="G60" s="126">
        <v>0.01</v>
      </c>
      <c r="H60" s="126">
        <v>17.5</v>
      </c>
      <c r="I60" s="163">
        <v>0.02</v>
      </c>
      <c r="J60" s="163">
        <v>0.89</v>
      </c>
      <c r="K60" s="163">
        <v>0</v>
      </c>
      <c r="L60" s="166">
        <v>0</v>
      </c>
      <c r="M60" s="2"/>
      <c r="N60" s="2"/>
      <c r="O60" s="2"/>
      <c r="P60" s="2"/>
      <c r="Q60" s="2"/>
    </row>
    <row r="61" spans="1:17" ht="15.75" x14ac:dyDescent="0.25">
      <c r="A61" s="141" t="s">
        <v>20</v>
      </c>
      <c r="B61" s="142" t="s">
        <v>122</v>
      </c>
      <c r="C61" s="130">
        <v>66</v>
      </c>
      <c r="D61" s="150"/>
      <c r="E61" s="130">
        <v>127.38</v>
      </c>
      <c r="F61" s="130">
        <v>4.09</v>
      </c>
      <c r="G61" s="130">
        <v>0.6</v>
      </c>
      <c r="H61" s="130">
        <v>26.5</v>
      </c>
      <c r="I61" s="163">
        <v>6.6000000000000003E-2</v>
      </c>
      <c r="J61" s="163">
        <v>0</v>
      </c>
      <c r="K61" s="163">
        <v>0</v>
      </c>
      <c r="L61" s="166">
        <v>0.28999999999999998</v>
      </c>
      <c r="M61" s="2"/>
      <c r="N61" s="2"/>
      <c r="O61" s="2"/>
      <c r="P61" s="46"/>
      <c r="Q61" s="2"/>
    </row>
    <row r="62" spans="1:17" x14ac:dyDescent="0.25">
      <c r="A62" s="163"/>
      <c r="B62" s="20" t="s">
        <v>16</v>
      </c>
      <c r="C62" s="163"/>
      <c r="D62" s="141"/>
      <c r="E62" s="163">
        <f>SUM(E56:E61)</f>
        <v>801.68</v>
      </c>
      <c r="F62" s="163">
        <f t="shared" ref="F62:L62" si="7">SUM(F56:F61)</f>
        <v>33.650000000000006</v>
      </c>
      <c r="G62" s="163">
        <f t="shared" si="7"/>
        <v>40.11</v>
      </c>
      <c r="H62" s="163">
        <f t="shared" si="7"/>
        <v>87.789999999999992</v>
      </c>
      <c r="I62" s="163">
        <f t="shared" si="7"/>
        <v>0.38100000000000001</v>
      </c>
      <c r="J62" s="163">
        <f t="shared" si="7"/>
        <v>38.940000000000005</v>
      </c>
      <c r="K62" s="163">
        <f t="shared" si="7"/>
        <v>0.11299999999999999</v>
      </c>
      <c r="L62" s="166">
        <f t="shared" si="7"/>
        <v>4.1899999999999995</v>
      </c>
      <c r="M62" s="2"/>
      <c r="N62" s="2"/>
      <c r="O62" s="2"/>
      <c r="P62" s="46"/>
      <c r="Q62" s="2"/>
    </row>
    <row r="63" spans="1:17" x14ac:dyDescent="0.25">
      <c r="A63" s="20"/>
      <c r="B63" s="26" t="s">
        <v>31</v>
      </c>
      <c r="C63" s="141"/>
      <c r="D63" s="141"/>
      <c r="E63" s="141">
        <f>E62+E54</f>
        <v>1468.06</v>
      </c>
      <c r="F63" s="141">
        <f t="shared" ref="F63:L63" si="8">F62+F54</f>
        <v>53.436000000000007</v>
      </c>
      <c r="G63" s="141">
        <f t="shared" si="8"/>
        <v>56.129999999999995</v>
      </c>
      <c r="H63" s="141">
        <f t="shared" si="8"/>
        <v>180.02199999999999</v>
      </c>
      <c r="I63" s="141">
        <f t="shared" si="8"/>
        <v>0.67500000000000004</v>
      </c>
      <c r="J63" s="141">
        <f t="shared" si="8"/>
        <v>46.140000000000008</v>
      </c>
      <c r="K63" s="141">
        <f t="shared" si="8"/>
        <v>0.314</v>
      </c>
      <c r="L63" s="167">
        <f t="shared" si="8"/>
        <v>6.2899999999999991</v>
      </c>
      <c r="M63" s="2"/>
      <c r="N63" s="2"/>
      <c r="O63" s="2"/>
      <c r="P63" s="2"/>
      <c r="Q63" s="2"/>
    </row>
    <row r="64" spans="1:17" x14ac:dyDescent="0.25">
      <c r="A64" s="242" t="s">
        <v>206</v>
      </c>
      <c r="B64" s="243"/>
      <c r="C64" s="243"/>
      <c r="D64" s="243"/>
      <c r="E64" s="243"/>
      <c r="F64" s="243"/>
      <c r="G64" s="243"/>
      <c r="H64" s="243"/>
      <c r="I64" s="101"/>
      <c r="J64" s="102"/>
      <c r="K64" s="102"/>
      <c r="L64" s="102"/>
      <c r="M64" s="2"/>
      <c r="N64" s="2"/>
      <c r="O64" s="2"/>
      <c r="P64" s="2"/>
      <c r="Q64" s="2"/>
    </row>
    <row r="65" spans="1:17" ht="21" customHeight="1" x14ac:dyDescent="0.25">
      <c r="A65" s="20"/>
      <c r="B65" s="245" t="s">
        <v>10</v>
      </c>
      <c r="C65" s="246"/>
      <c r="D65" s="246"/>
      <c r="E65" s="246"/>
      <c r="F65" s="246"/>
      <c r="G65" s="246"/>
      <c r="H65" s="246"/>
      <c r="I65" s="101"/>
      <c r="J65" s="102"/>
      <c r="K65" s="102"/>
      <c r="L65" s="102"/>
      <c r="M65" s="2"/>
      <c r="N65" s="2"/>
      <c r="O65" s="2"/>
      <c r="P65" s="2"/>
      <c r="Q65" s="2"/>
    </row>
    <row r="66" spans="1:17" ht="15.75" x14ac:dyDescent="0.25">
      <c r="A66" s="126" t="s">
        <v>339</v>
      </c>
      <c r="B66" s="156" t="s">
        <v>340</v>
      </c>
      <c r="C66" s="126">
        <v>15</v>
      </c>
      <c r="D66" s="126"/>
      <c r="E66" s="126">
        <v>53.7</v>
      </c>
      <c r="F66" s="126">
        <v>3.48</v>
      </c>
      <c r="G66" s="126">
        <v>4.43</v>
      </c>
      <c r="H66" s="126">
        <v>0</v>
      </c>
      <c r="I66" s="141">
        <v>2E-3</v>
      </c>
      <c r="J66" s="141">
        <v>1.0999999999999999E-2</v>
      </c>
      <c r="K66" s="141">
        <v>4.8000000000000001E-2</v>
      </c>
      <c r="L66" s="167"/>
      <c r="M66" s="2"/>
      <c r="N66" s="2"/>
      <c r="O66" s="2"/>
      <c r="P66" s="2"/>
      <c r="Q66" s="2"/>
    </row>
    <row r="67" spans="1:17" ht="15.75" x14ac:dyDescent="0.25">
      <c r="A67" s="141" t="s">
        <v>369</v>
      </c>
      <c r="B67" s="125" t="s">
        <v>274</v>
      </c>
      <c r="C67" s="126" t="s">
        <v>62</v>
      </c>
      <c r="D67" s="126"/>
      <c r="E67" s="126">
        <v>232.8</v>
      </c>
      <c r="F67" s="126">
        <v>6.04</v>
      </c>
      <c r="G67" s="126">
        <v>10.48</v>
      </c>
      <c r="H67" s="126">
        <v>28.6</v>
      </c>
      <c r="I67" s="163">
        <v>0.4</v>
      </c>
      <c r="J67" s="163">
        <v>1.6</v>
      </c>
      <c r="K67" s="163">
        <v>0.2</v>
      </c>
      <c r="L67" s="166">
        <v>1.2</v>
      </c>
      <c r="M67" s="2"/>
      <c r="N67" s="2"/>
      <c r="O67" s="2"/>
      <c r="P67" s="2"/>
      <c r="Q67" s="2"/>
    </row>
    <row r="68" spans="1:17" ht="15.75" x14ac:dyDescent="0.25">
      <c r="A68" s="127" t="s">
        <v>360</v>
      </c>
      <c r="B68" s="125" t="s">
        <v>13</v>
      </c>
      <c r="C68" s="126">
        <v>200</v>
      </c>
      <c r="D68" s="126"/>
      <c r="E68" s="126">
        <v>63</v>
      </c>
      <c r="F68" s="126">
        <v>1.4</v>
      </c>
      <c r="G68" s="126">
        <v>1.2</v>
      </c>
      <c r="H68" s="126">
        <v>11.4</v>
      </c>
      <c r="I68" s="141">
        <v>5.3999999999999999E-2</v>
      </c>
      <c r="J68" s="141">
        <v>0.39</v>
      </c>
      <c r="K68" s="141">
        <v>9.2999999999999999E-2</v>
      </c>
      <c r="L68" s="167">
        <v>0.6</v>
      </c>
      <c r="M68" s="2"/>
      <c r="N68" s="2"/>
      <c r="O68" s="2"/>
      <c r="P68" s="2"/>
      <c r="Q68" s="2"/>
    </row>
    <row r="69" spans="1:17" ht="15.75" x14ac:dyDescent="0.25">
      <c r="A69" s="141" t="s">
        <v>20</v>
      </c>
      <c r="B69" s="142" t="s">
        <v>122</v>
      </c>
      <c r="C69" s="130">
        <v>66</v>
      </c>
      <c r="D69" s="130"/>
      <c r="E69" s="130">
        <v>127.38</v>
      </c>
      <c r="F69" s="130">
        <v>4.09</v>
      </c>
      <c r="G69" s="130">
        <v>0.6</v>
      </c>
      <c r="H69" s="130">
        <v>26.5</v>
      </c>
      <c r="I69" s="163">
        <v>6.6000000000000003E-2</v>
      </c>
      <c r="J69" s="163">
        <v>0</v>
      </c>
      <c r="K69" s="163">
        <v>0</v>
      </c>
      <c r="L69" s="166">
        <v>0.28999999999999998</v>
      </c>
      <c r="M69" s="2"/>
      <c r="N69" s="2"/>
      <c r="O69" s="2"/>
      <c r="P69" s="2"/>
      <c r="Q69" s="2"/>
    </row>
    <row r="70" spans="1:17" x14ac:dyDescent="0.25">
      <c r="A70" s="141"/>
      <c r="B70" s="20" t="s">
        <v>38</v>
      </c>
      <c r="C70" s="163">
        <v>100</v>
      </c>
      <c r="D70" s="163"/>
      <c r="E70" s="163">
        <v>36</v>
      </c>
      <c r="F70" s="163">
        <v>0.29599999999999999</v>
      </c>
      <c r="G70" s="163"/>
      <c r="H70" s="166">
        <v>9.4920000000000009</v>
      </c>
      <c r="I70" s="163">
        <v>8.0000000000000002E-3</v>
      </c>
      <c r="J70" s="163">
        <v>3.7</v>
      </c>
      <c r="K70" s="163"/>
      <c r="L70" s="166"/>
      <c r="M70" s="2"/>
      <c r="N70" s="2"/>
      <c r="O70" s="2"/>
      <c r="P70" s="2"/>
      <c r="Q70" s="2"/>
    </row>
    <row r="71" spans="1:17" x14ac:dyDescent="0.25">
      <c r="A71" s="141"/>
      <c r="B71" s="20"/>
      <c r="C71" s="163"/>
      <c r="D71" s="163"/>
      <c r="E71" s="163"/>
      <c r="F71" s="163"/>
      <c r="G71" s="163"/>
      <c r="H71" s="166"/>
      <c r="I71" s="163"/>
      <c r="J71" s="163"/>
      <c r="K71" s="163"/>
      <c r="L71" s="166"/>
      <c r="M71" s="2"/>
      <c r="N71" s="2"/>
      <c r="O71" s="2"/>
      <c r="P71" s="2"/>
      <c r="Q71" s="2"/>
    </row>
    <row r="72" spans="1:17" x14ac:dyDescent="0.25">
      <c r="A72" s="164"/>
      <c r="B72" s="164" t="s">
        <v>16</v>
      </c>
      <c r="C72" s="141"/>
      <c r="D72" s="141"/>
      <c r="E72" s="141">
        <f t="shared" ref="E72:L72" si="9">SUM(E66:E71)</f>
        <v>512.88</v>
      </c>
      <c r="F72" s="141">
        <f t="shared" si="9"/>
        <v>15.305999999999999</v>
      </c>
      <c r="G72" s="141">
        <f t="shared" si="9"/>
        <v>16.71</v>
      </c>
      <c r="H72" s="141">
        <f t="shared" si="9"/>
        <v>75.992000000000004</v>
      </c>
      <c r="I72" s="141">
        <f t="shared" si="9"/>
        <v>0.53</v>
      </c>
      <c r="J72" s="141">
        <f t="shared" si="9"/>
        <v>5.7010000000000005</v>
      </c>
      <c r="K72" s="141">
        <f t="shared" si="9"/>
        <v>0.34099999999999997</v>
      </c>
      <c r="L72" s="167">
        <f t="shared" si="9"/>
        <v>2.09</v>
      </c>
      <c r="M72" s="2"/>
      <c r="N72" s="2"/>
      <c r="O72" s="2"/>
      <c r="P72" s="2"/>
      <c r="Q72" s="2"/>
    </row>
    <row r="73" spans="1:17" ht="14.25" customHeight="1" x14ac:dyDescent="0.25">
      <c r="A73" s="164"/>
      <c r="B73" s="26" t="s">
        <v>17</v>
      </c>
      <c r="C73" s="141"/>
      <c r="D73" s="141"/>
      <c r="E73" s="141"/>
      <c r="F73" s="141"/>
      <c r="G73" s="141"/>
      <c r="H73" s="167"/>
      <c r="I73" s="163"/>
      <c r="J73" s="163"/>
      <c r="K73" s="163"/>
      <c r="L73" s="166"/>
      <c r="M73" s="2"/>
      <c r="N73" s="2"/>
      <c r="O73" s="2"/>
      <c r="P73" s="2"/>
      <c r="Q73" s="2"/>
    </row>
    <row r="74" spans="1:17" x14ac:dyDescent="0.25">
      <c r="A74" s="141" t="s">
        <v>355</v>
      </c>
      <c r="B74" s="164" t="s">
        <v>162</v>
      </c>
      <c r="C74" s="141">
        <v>100</v>
      </c>
      <c r="D74" s="141"/>
      <c r="E74" s="141">
        <v>84</v>
      </c>
      <c r="F74" s="141">
        <v>1.4</v>
      </c>
      <c r="G74" s="141">
        <v>5</v>
      </c>
      <c r="H74" s="167">
        <v>9.1999999999999993</v>
      </c>
      <c r="I74" s="163">
        <v>2.1999999999999999E-2</v>
      </c>
      <c r="J74" s="163">
        <v>5.6909999999999998</v>
      </c>
      <c r="K74" s="163"/>
      <c r="L74" s="166"/>
      <c r="M74" s="2"/>
      <c r="N74" s="2"/>
      <c r="O74" s="2"/>
      <c r="P74" s="2"/>
      <c r="Q74" s="2"/>
    </row>
    <row r="75" spans="1:17" x14ac:dyDescent="0.25">
      <c r="A75" s="141" t="s">
        <v>254</v>
      </c>
      <c r="B75" s="164" t="s">
        <v>64</v>
      </c>
      <c r="C75" s="130" t="s">
        <v>66</v>
      </c>
      <c r="D75" s="123"/>
      <c r="E75" s="130">
        <v>187.23</v>
      </c>
      <c r="F75" s="130">
        <v>6.4</v>
      </c>
      <c r="G75" s="130">
        <v>6.04</v>
      </c>
      <c r="H75" s="130">
        <v>26.57</v>
      </c>
      <c r="I75" s="163">
        <v>0.01</v>
      </c>
      <c r="J75" s="163">
        <v>8.25</v>
      </c>
      <c r="K75" s="163">
        <v>1</v>
      </c>
      <c r="L75" s="166">
        <v>0.25</v>
      </c>
      <c r="M75" s="2"/>
      <c r="N75" s="2"/>
      <c r="O75" s="2"/>
      <c r="P75" s="2"/>
      <c r="Q75" s="2"/>
    </row>
    <row r="76" spans="1:17" ht="15.75" x14ac:dyDescent="0.25">
      <c r="A76" s="127" t="s">
        <v>306</v>
      </c>
      <c r="B76" s="147" t="s">
        <v>307</v>
      </c>
      <c r="C76" s="126">
        <v>150</v>
      </c>
      <c r="D76" s="126"/>
      <c r="E76" s="126">
        <v>254.2</v>
      </c>
      <c r="F76" s="126">
        <v>19.21</v>
      </c>
      <c r="G76" s="126">
        <v>6.84</v>
      </c>
      <c r="H76" s="126">
        <v>26.84</v>
      </c>
      <c r="I76" s="163">
        <v>0.03</v>
      </c>
      <c r="J76" s="163">
        <v>0.88</v>
      </c>
      <c r="K76" s="163">
        <v>0.13</v>
      </c>
      <c r="L76" s="166"/>
      <c r="M76" s="2"/>
      <c r="N76" s="2"/>
      <c r="O76" s="2"/>
      <c r="P76" s="2"/>
      <c r="Q76" s="2"/>
    </row>
    <row r="77" spans="1:17" ht="15.75" x14ac:dyDescent="0.25">
      <c r="A77" s="127" t="s">
        <v>352</v>
      </c>
      <c r="B77" s="125" t="s">
        <v>151</v>
      </c>
      <c r="C77" s="126">
        <v>200</v>
      </c>
      <c r="D77" s="126"/>
      <c r="E77" s="126">
        <v>94</v>
      </c>
      <c r="F77" s="126">
        <v>0.4</v>
      </c>
      <c r="G77" s="126">
        <v>0</v>
      </c>
      <c r="H77" s="126">
        <v>23.6</v>
      </c>
      <c r="I77" s="163">
        <v>0.15</v>
      </c>
      <c r="J77" s="163">
        <v>1.3</v>
      </c>
      <c r="K77" s="163">
        <v>0.04</v>
      </c>
      <c r="L77" s="166">
        <v>0.17</v>
      </c>
      <c r="M77" s="2"/>
      <c r="N77" s="2"/>
      <c r="O77" s="2"/>
      <c r="P77" s="2"/>
      <c r="Q77" s="2"/>
    </row>
    <row r="78" spans="1:17" ht="15.75" x14ac:dyDescent="0.25">
      <c r="A78" s="141" t="s">
        <v>20</v>
      </c>
      <c r="B78" s="142" t="s">
        <v>122</v>
      </c>
      <c r="C78" s="130">
        <v>66</v>
      </c>
      <c r="D78" s="150"/>
      <c r="E78" s="130">
        <v>127.38</v>
      </c>
      <c r="F78" s="130">
        <v>4.09</v>
      </c>
      <c r="G78" s="130">
        <v>0.6</v>
      </c>
      <c r="H78" s="130">
        <v>26.5</v>
      </c>
      <c r="I78" s="163">
        <v>6.6000000000000003E-2</v>
      </c>
      <c r="J78" s="163">
        <v>0</v>
      </c>
      <c r="K78" s="163">
        <v>0</v>
      </c>
      <c r="L78" s="166">
        <v>0.28999999999999998</v>
      </c>
      <c r="M78" s="2"/>
      <c r="N78" s="2"/>
      <c r="O78" s="2"/>
      <c r="P78" s="2"/>
      <c r="Q78" s="2"/>
    </row>
    <row r="79" spans="1:17" x14ac:dyDescent="0.25">
      <c r="A79" s="141" t="s">
        <v>20</v>
      </c>
      <c r="B79" s="164" t="s">
        <v>30</v>
      </c>
      <c r="C79" s="141">
        <v>200</v>
      </c>
      <c r="D79" s="141"/>
      <c r="E79" s="141">
        <v>70</v>
      </c>
      <c r="F79" s="141">
        <v>0.3</v>
      </c>
      <c r="G79" s="141">
        <v>0.2</v>
      </c>
      <c r="H79" s="167">
        <v>16.3</v>
      </c>
      <c r="I79" s="163">
        <v>3.2000000000000001E-2</v>
      </c>
      <c r="J79" s="163">
        <v>1.0999999999999999E-2</v>
      </c>
      <c r="K79" s="163">
        <v>0</v>
      </c>
      <c r="L79" s="166">
        <v>0</v>
      </c>
      <c r="M79" s="2"/>
      <c r="N79" s="2"/>
      <c r="O79" s="2"/>
      <c r="P79" s="2"/>
      <c r="Q79" s="2"/>
    </row>
    <row r="80" spans="1:17" ht="16.5" customHeight="1" x14ac:dyDescent="0.25">
      <c r="A80" s="141"/>
      <c r="B80" s="164" t="s">
        <v>16</v>
      </c>
      <c r="C80" s="141"/>
      <c r="D80" s="141"/>
      <c r="E80" s="141">
        <f>SUM(E74:E79)</f>
        <v>816.81000000000006</v>
      </c>
      <c r="F80" s="141">
        <f t="shared" ref="F80:L80" si="10">SUM(F74:F79)</f>
        <v>31.8</v>
      </c>
      <c r="G80" s="141">
        <f t="shared" si="10"/>
        <v>18.68</v>
      </c>
      <c r="H80" s="141">
        <f t="shared" si="10"/>
        <v>129.01000000000002</v>
      </c>
      <c r="I80" s="141">
        <f t="shared" si="10"/>
        <v>0.31000000000000005</v>
      </c>
      <c r="J80" s="141">
        <f t="shared" si="10"/>
        <v>16.131999999999998</v>
      </c>
      <c r="K80" s="141">
        <f t="shared" si="10"/>
        <v>1.17</v>
      </c>
      <c r="L80" s="167">
        <f t="shared" si="10"/>
        <v>0.71</v>
      </c>
      <c r="M80" s="2"/>
      <c r="N80" s="2"/>
      <c r="O80" s="2"/>
      <c r="P80" s="2"/>
      <c r="Q80" s="2"/>
    </row>
    <row r="81" spans="1:21" x14ac:dyDescent="0.25">
      <c r="A81" s="141"/>
      <c r="B81" s="26" t="s">
        <v>31</v>
      </c>
      <c r="C81" s="141"/>
      <c r="D81" s="141"/>
      <c r="E81" s="141">
        <f>E80+E72</f>
        <v>1329.69</v>
      </c>
      <c r="F81" s="141">
        <f t="shared" ref="F81:L81" si="11">F80+F72</f>
        <v>47.106000000000002</v>
      </c>
      <c r="G81" s="141">
        <f t="shared" si="11"/>
        <v>35.39</v>
      </c>
      <c r="H81" s="141">
        <f t="shared" si="11"/>
        <v>205.00200000000001</v>
      </c>
      <c r="I81" s="141">
        <f t="shared" si="11"/>
        <v>0.84000000000000008</v>
      </c>
      <c r="J81" s="141">
        <f t="shared" si="11"/>
        <v>21.832999999999998</v>
      </c>
      <c r="K81" s="141">
        <f t="shared" si="11"/>
        <v>1.5109999999999999</v>
      </c>
      <c r="L81" s="167">
        <f t="shared" si="11"/>
        <v>2.8</v>
      </c>
      <c r="M81" s="2"/>
      <c r="N81" s="2"/>
      <c r="O81" s="2"/>
      <c r="P81" s="2"/>
      <c r="Q81" s="2"/>
    </row>
    <row r="82" spans="1:21" x14ac:dyDescent="0.25">
      <c r="A82" s="249" t="s">
        <v>213</v>
      </c>
      <c r="B82" s="241"/>
      <c r="C82" s="241"/>
      <c r="D82" s="241"/>
      <c r="E82" s="241"/>
      <c r="F82" s="241"/>
      <c r="G82" s="241"/>
      <c r="H82" s="241"/>
      <c r="I82" s="101"/>
      <c r="J82" s="102"/>
      <c r="K82" s="102"/>
      <c r="L82" s="102"/>
      <c r="M82" s="2"/>
      <c r="N82" s="2"/>
      <c r="O82" s="2"/>
      <c r="P82" s="2"/>
      <c r="Q82" s="2"/>
    </row>
    <row r="83" spans="1:21" x14ac:dyDescent="0.25">
      <c r="A83" s="141"/>
      <c r="B83" s="240" t="s">
        <v>10</v>
      </c>
      <c r="C83" s="241"/>
      <c r="D83" s="241"/>
      <c r="E83" s="241"/>
      <c r="F83" s="241"/>
      <c r="G83" s="241"/>
      <c r="H83" s="241"/>
      <c r="I83" s="101"/>
      <c r="J83" s="102"/>
      <c r="K83" s="102"/>
      <c r="L83" s="102"/>
      <c r="M83" s="2"/>
      <c r="N83" s="2"/>
      <c r="O83" s="2"/>
      <c r="P83" s="2"/>
      <c r="Q83" s="2"/>
    </row>
    <row r="84" spans="1:21" ht="30" x14ac:dyDescent="0.25">
      <c r="A84" s="124" t="s">
        <v>275</v>
      </c>
      <c r="B84" s="178" t="s">
        <v>191</v>
      </c>
      <c r="C84" s="163" t="s">
        <v>39</v>
      </c>
      <c r="D84" s="163"/>
      <c r="E84" s="126">
        <v>413.59</v>
      </c>
      <c r="F84" s="126">
        <v>26.59</v>
      </c>
      <c r="G84" s="126">
        <v>21.55</v>
      </c>
      <c r="H84" s="126">
        <v>33.58</v>
      </c>
      <c r="I84" s="141">
        <v>8.2000000000000003E-2</v>
      </c>
      <c r="J84" s="141">
        <v>0.27500000000000002</v>
      </c>
      <c r="K84" s="141">
        <v>0.129</v>
      </c>
      <c r="L84" s="167">
        <v>2.1</v>
      </c>
      <c r="M84" s="2"/>
      <c r="N84" s="2"/>
      <c r="O84" s="2"/>
      <c r="P84" s="2"/>
      <c r="Q84" s="2"/>
    </row>
    <row r="85" spans="1:21" ht="15.75" customHeight="1" x14ac:dyDescent="0.25">
      <c r="A85" s="127" t="s">
        <v>357</v>
      </c>
      <c r="B85" s="139" t="s">
        <v>74</v>
      </c>
      <c r="C85" s="126">
        <v>200</v>
      </c>
      <c r="D85" s="126"/>
      <c r="E85" s="126">
        <v>38</v>
      </c>
      <c r="F85" s="126">
        <v>0.2</v>
      </c>
      <c r="G85" s="126">
        <v>0.1</v>
      </c>
      <c r="H85" s="126">
        <v>9.3000000000000007</v>
      </c>
      <c r="I85" s="163">
        <v>0</v>
      </c>
      <c r="J85" s="163">
        <v>0.18</v>
      </c>
      <c r="K85" s="163">
        <v>0</v>
      </c>
      <c r="L85" s="166">
        <v>0</v>
      </c>
      <c r="M85" s="2"/>
      <c r="N85" s="2"/>
      <c r="O85" s="2"/>
      <c r="P85" s="2"/>
      <c r="Q85" s="2"/>
    </row>
    <row r="86" spans="1:21" ht="16.5" customHeight="1" x14ac:dyDescent="0.25">
      <c r="A86" s="163" t="s">
        <v>20</v>
      </c>
      <c r="B86" s="142" t="s">
        <v>122</v>
      </c>
      <c r="C86" s="130">
        <v>66</v>
      </c>
      <c r="D86" s="130"/>
      <c r="E86" s="130">
        <v>127.38</v>
      </c>
      <c r="F86" s="130">
        <v>4.09</v>
      </c>
      <c r="G86" s="130">
        <v>0.6</v>
      </c>
      <c r="H86" s="130">
        <v>26.5</v>
      </c>
      <c r="I86" s="163">
        <v>6.6000000000000003E-2</v>
      </c>
      <c r="J86" s="163">
        <v>0</v>
      </c>
      <c r="K86" s="163">
        <v>0</v>
      </c>
      <c r="L86" s="166">
        <v>0.28999999999999998</v>
      </c>
      <c r="M86" s="2"/>
      <c r="N86" s="2"/>
      <c r="O86" s="2"/>
      <c r="P86" s="2"/>
      <c r="Q86" s="2"/>
    </row>
    <row r="87" spans="1:21" ht="15.75" x14ac:dyDescent="0.25">
      <c r="A87" s="127"/>
      <c r="B87" s="139"/>
      <c r="C87" s="126"/>
      <c r="D87" s="126"/>
      <c r="E87" s="126"/>
      <c r="F87" s="126"/>
      <c r="G87" s="126"/>
      <c r="H87" s="126"/>
      <c r="I87" s="163"/>
      <c r="J87" s="163"/>
      <c r="K87" s="163"/>
      <c r="L87" s="166"/>
      <c r="M87" s="2"/>
      <c r="N87" s="2"/>
      <c r="O87" s="2"/>
      <c r="P87" s="2"/>
      <c r="Q87" s="2"/>
    </row>
    <row r="88" spans="1:21" x14ac:dyDescent="0.25">
      <c r="A88" s="20"/>
      <c r="B88" s="20" t="s">
        <v>16</v>
      </c>
      <c r="C88" s="163"/>
      <c r="D88" s="163"/>
      <c r="E88" s="163">
        <f>SUM(E84:E87)</f>
        <v>578.97</v>
      </c>
      <c r="F88" s="163">
        <f t="shared" ref="F88:L88" si="12">SUM(F84:F87)</f>
        <v>30.88</v>
      </c>
      <c r="G88" s="163">
        <f t="shared" si="12"/>
        <v>22.250000000000004</v>
      </c>
      <c r="H88" s="163">
        <f t="shared" si="12"/>
        <v>69.38</v>
      </c>
      <c r="I88" s="163">
        <f t="shared" si="12"/>
        <v>0.14800000000000002</v>
      </c>
      <c r="J88" s="163">
        <f t="shared" si="12"/>
        <v>0.45500000000000002</v>
      </c>
      <c r="K88" s="163">
        <f t="shared" si="12"/>
        <v>0.129</v>
      </c>
      <c r="L88" s="166">
        <f t="shared" si="12"/>
        <v>2.39</v>
      </c>
      <c r="M88" s="2"/>
      <c r="N88" s="2"/>
      <c r="O88" s="2"/>
      <c r="P88" s="2"/>
      <c r="Q88" s="2"/>
    </row>
    <row r="89" spans="1:21" x14ac:dyDescent="0.25">
      <c r="A89" s="20"/>
      <c r="B89" s="18" t="s">
        <v>17</v>
      </c>
      <c r="C89" s="163"/>
      <c r="D89" s="163"/>
      <c r="E89" s="163"/>
      <c r="F89" s="163"/>
      <c r="G89" s="163"/>
      <c r="H89" s="166"/>
      <c r="I89" s="163"/>
      <c r="J89" s="163"/>
      <c r="K89" s="163"/>
      <c r="L89" s="166"/>
      <c r="M89" s="2"/>
      <c r="N89" s="2"/>
      <c r="O89" s="2"/>
      <c r="P89" s="2"/>
      <c r="Q89" s="2"/>
      <c r="R89" s="2"/>
      <c r="S89" s="2"/>
      <c r="T89" s="2"/>
      <c r="U89" s="2"/>
    </row>
    <row r="90" spans="1:21" x14ac:dyDescent="0.25">
      <c r="A90" s="179"/>
      <c r="B90" s="164" t="s">
        <v>163</v>
      </c>
      <c r="C90" s="141">
        <v>100</v>
      </c>
      <c r="D90" s="141"/>
      <c r="E90" s="141">
        <v>76</v>
      </c>
      <c r="F90" s="141">
        <v>1.43</v>
      </c>
      <c r="G90" s="141">
        <v>4.99</v>
      </c>
      <c r="H90" s="167">
        <v>8.32</v>
      </c>
      <c r="I90" s="163">
        <v>2.1999999999999999E-2</v>
      </c>
      <c r="J90" s="163">
        <v>5.6909999999999998</v>
      </c>
      <c r="K90" s="163"/>
      <c r="L90" s="166"/>
      <c r="M90" s="2"/>
      <c r="N90" s="2"/>
      <c r="O90" s="2"/>
      <c r="P90" s="2"/>
      <c r="Q90" s="2"/>
    </row>
    <row r="91" spans="1:21" ht="30" x14ac:dyDescent="0.25">
      <c r="A91" s="177" t="s">
        <v>245</v>
      </c>
      <c r="B91" s="170" t="s">
        <v>71</v>
      </c>
      <c r="C91" s="126">
        <v>250</v>
      </c>
      <c r="D91" s="126"/>
      <c r="E91" s="126">
        <v>192.07</v>
      </c>
      <c r="F91" s="126">
        <v>10.210000000000001</v>
      </c>
      <c r="G91" s="126">
        <v>11.3</v>
      </c>
      <c r="H91" s="126">
        <v>19.579999999999998</v>
      </c>
      <c r="I91" s="163">
        <v>0.12</v>
      </c>
      <c r="J91" s="163">
        <v>12.7</v>
      </c>
      <c r="K91" s="163">
        <v>1</v>
      </c>
      <c r="L91" s="166">
        <v>1.5</v>
      </c>
      <c r="M91" s="2"/>
      <c r="N91" s="2"/>
      <c r="O91" s="2"/>
      <c r="P91" s="2"/>
      <c r="Q91" s="2"/>
    </row>
    <row r="92" spans="1:21" x14ac:dyDescent="0.25">
      <c r="A92" s="141" t="s">
        <v>370</v>
      </c>
      <c r="B92" s="20" t="s">
        <v>164</v>
      </c>
      <c r="C92" s="130">
        <v>75</v>
      </c>
      <c r="D92" s="123"/>
      <c r="E92" s="130">
        <v>97</v>
      </c>
      <c r="F92" s="130">
        <v>9.1999999999999993</v>
      </c>
      <c r="G92" s="130">
        <v>1.4</v>
      </c>
      <c r="H92" s="130">
        <v>11.8</v>
      </c>
      <c r="I92" s="163">
        <v>0.1</v>
      </c>
      <c r="J92" s="163">
        <v>5.4</v>
      </c>
      <c r="K92" s="163">
        <v>0.8</v>
      </c>
      <c r="L92" s="166">
        <v>2.8</v>
      </c>
      <c r="M92" s="2"/>
      <c r="N92" s="2"/>
      <c r="O92" s="2"/>
      <c r="P92" s="2"/>
      <c r="Q92" s="2"/>
    </row>
    <row r="93" spans="1:21" ht="15.75" x14ac:dyDescent="0.25">
      <c r="A93" s="127" t="s">
        <v>280</v>
      </c>
      <c r="B93" s="125" t="s">
        <v>281</v>
      </c>
      <c r="C93" s="126">
        <v>150</v>
      </c>
      <c r="D93" s="126"/>
      <c r="E93" s="126">
        <v>162.65</v>
      </c>
      <c r="F93" s="141">
        <v>4.7510000000000003</v>
      </c>
      <c r="G93" s="141">
        <v>5.306</v>
      </c>
      <c r="H93" s="141">
        <v>25.54</v>
      </c>
      <c r="I93" s="141">
        <v>0.32200000000000001</v>
      </c>
      <c r="J93" s="141"/>
      <c r="K93" s="141">
        <v>1.2999999999999999E-2</v>
      </c>
      <c r="L93" s="167"/>
      <c r="M93" s="2"/>
      <c r="N93" s="2"/>
      <c r="O93" s="2"/>
      <c r="P93" s="2"/>
      <c r="Q93" s="2"/>
    </row>
    <row r="94" spans="1:21" ht="15.75" x14ac:dyDescent="0.25">
      <c r="A94" s="124" t="s">
        <v>350</v>
      </c>
      <c r="B94" s="125" t="s">
        <v>331</v>
      </c>
      <c r="C94" s="126">
        <v>200</v>
      </c>
      <c r="D94" s="126"/>
      <c r="E94" s="126">
        <v>72</v>
      </c>
      <c r="F94" s="126">
        <v>0.3</v>
      </c>
      <c r="G94" s="126">
        <v>0.01</v>
      </c>
      <c r="H94" s="126">
        <v>17.5</v>
      </c>
      <c r="I94" s="163">
        <v>0.02</v>
      </c>
      <c r="J94" s="163">
        <v>0.89</v>
      </c>
      <c r="K94" s="163">
        <v>0</v>
      </c>
      <c r="L94" s="166">
        <v>0</v>
      </c>
      <c r="M94" s="2"/>
      <c r="N94" s="2"/>
      <c r="O94" s="2"/>
      <c r="P94" s="2"/>
      <c r="Q94" s="2"/>
    </row>
    <row r="95" spans="1:21" ht="15.75" x14ac:dyDescent="0.25">
      <c r="A95" s="141" t="s">
        <v>20</v>
      </c>
      <c r="B95" s="142" t="s">
        <v>122</v>
      </c>
      <c r="C95" s="130">
        <v>66</v>
      </c>
      <c r="D95" s="130"/>
      <c r="E95" s="130">
        <v>127.38</v>
      </c>
      <c r="F95" s="130">
        <v>4.09</v>
      </c>
      <c r="G95" s="130">
        <v>0.6</v>
      </c>
      <c r="H95" s="130">
        <v>26.5</v>
      </c>
      <c r="I95" s="163">
        <v>6.6000000000000003E-2</v>
      </c>
      <c r="J95" s="163">
        <v>0</v>
      </c>
      <c r="K95" s="163">
        <v>0</v>
      </c>
      <c r="L95" s="166">
        <v>0.28999999999999998</v>
      </c>
      <c r="M95" s="2"/>
      <c r="N95" s="2"/>
      <c r="O95" s="2"/>
      <c r="P95" s="2"/>
      <c r="Q95" s="2"/>
    </row>
    <row r="96" spans="1:21" x14ac:dyDescent="0.25">
      <c r="A96" s="141" t="s">
        <v>20</v>
      </c>
      <c r="B96" s="164" t="s">
        <v>30</v>
      </c>
      <c r="C96" s="141">
        <v>200</v>
      </c>
      <c r="D96" s="141"/>
      <c r="E96" s="141">
        <v>70</v>
      </c>
      <c r="F96" s="141">
        <v>0.3</v>
      </c>
      <c r="G96" s="141">
        <v>0.2</v>
      </c>
      <c r="H96" s="167">
        <v>16.3</v>
      </c>
      <c r="I96" s="163">
        <v>3.2000000000000001E-2</v>
      </c>
      <c r="J96" s="163">
        <v>1.0999999999999999E-2</v>
      </c>
      <c r="K96" s="163">
        <v>0</v>
      </c>
      <c r="L96" s="166">
        <v>0</v>
      </c>
      <c r="M96" s="2"/>
      <c r="N96" s="2"/>
      <c r="O96" s="2"/>
      <c r="P96" s="2"/>
      <c r="Q96" s="2"/>
    </row>
    <row r="97" spans="1:17" x14ac:dyDescent="0.25">
      <c r="A97" s="141"/>
      <c r="B97" s="164" t="s">
        <v>16</v>
      </c>
      <c r="C97" s="141"/>
      <c r="D97" s="141"/>
      <c r="E97" s="141">
        <f>SUM(E90:E96)</f>
        <v>797.1</v>
      </c>
      <c r="F97" s="141">
        <f t="shared" ref="F97:L97" si="13">SUM(F90:F96)</f>
        <v>30.281000000000002</v>
      </c>
      <c r="G97" s="141">
        <f t="shared" si="13"/>
        <v>23.806000000000001</v>
      </c>
      <c r="H97" s="141">
        <f t="shared" si="13"/>
        <v>125.54</v>
      </c>
      <c r="I97" s="141">
        <f t="shared" si="13"/>
        <v>0.68200000000000016</v>
      </c>
      <c r="J97" s="141">
        <f t="shared" si="13"/>
        <v>24.691999999999997</v>
      </c>
      <c r="K97" s="141">
        <f t="shared" si="13"/>
        <v>1.8129999999999999</v>
      </c>
      <c r="L97" s="167">
        <f t="shared" si="13"/>
        <v>4.59</v>
      </c>
      <c r="M97" s="2"/>
      <c r="N97" s="2"/>
      <c r="O97" s="2"/>
      <c r="P97" s="2"/>
      <c r="Q97" s="2"/>
    </row>
    <row r="98" spans="1:17" x14ac:dyDescent="0.25">
      <c r="A98" s="141"/>
      <c r="B98" s="26" t="s">
        <v>31</v>
      </c>
      <c r="C98" s="141"/>
      <c r="D98" s="141"/>
      <c r="E98" s="141">
        <f>E97+E88</f>
        <v>1376.0700000000002</v>
      </c>
      <c r="F98" s="141">
        <f t="shared" ref="F98:L98" si="14">F97+F88</f>
        <v>61.161000000000001</v>
      </c>
      <c r="G98" s="141">
        <f t="shared" si="14"/>
        <v>46.056000000000004</v>
      </c>
      <c r="H98" s="141">
        <f t="shared" si="14"/>
        <v>194.92000000000002</v>
      </c>
      <c r="I98" s="141">
        <f t="shared" si="14"/>
        <v>0.83000000000000018</v>
      </c>
      <c r="J98" s="141">
        <f t="shared" si="14"/>
        <v>25.146999999999995</v>
      </c>
      <c r="K98" s="141">
        <f t="shared" si="14"/>
        <v>1.9419999999999999</v>
      </c>
      <c r="L98" s="167">
        <f t="shared" si="14"/>
        <v>6.98</v>
      </c>
      <c r="M98" s="2"/>
      <c r="N98" s="2"/>
      <c r="O98" s="2"/>
      <c r="P98" s="2"/>
      <c r="Q98" s="2"/>
    </row>
    <row r="99" spans="1:17" x14ac:dyDescent="0.25">
      <c r="A99" s="249"/>
      <c r="B99" s="241"/>
      <c r="C99" s="241"/>
      <c r="D99" s="241"/>
      <c r="E99" s="241"/>
      <c r="F99" s="241"/>
      <c r="G99" s="241"/>
      <c r="H99" s="241"/>
      <c r="I99" s="101"/>
      <c r="J99" s="102"/>
      <c r="K99" s="102"/>
      <c r="L99" s="102"/>
      <c r="M99" s="2"/>
      <c r="N99" s="2"/>
      <c r="O99" s="2"/>
      <c r="P99" s="2"/>
      <c r="Q99" s="2"/>
    </row>
    <row r="100" spans="1:17" x14ac:dyDescent="0.25">
      <c r="A100" s="249" t="s">
        <v>218</v>
      </c>
      <c r="B100" s="251"/>
      <c r="C100" s="251"/>
      <c r="D100" s="251"/>
      <c r="E100" s="251"/>
      <c r="F100" s="251"/>
      <c r="G100" s="251"/>
      <c r="H100" s="251"/>
      <c r="I100" s="101"/>
      <c r="J100" s="102"/>
      <c r="K100" s="102"/>
      <c r="L100" s="102"/>
      <c r="M100" s="2"/>
      <c r="N100" s="2"/>
      <c r="O100" s="2"/>
      <c r="P100" s="2"/>
      <c r="Q100" s="2"/>
    </row>
    <row r="101" spans="1:17" x14ac:dyDescent="0.25">
      <c r="A101" s="164"/>
      <c r="B101" s="240" t="s">
        <v>10</v>
      </c>
      <c r="C101" s="241"/>
      <c r="D101" s="241"/>
      <c r="E101" s="241"/>
      <c r="F101" s="241"/>
      <c r="G101" s="241"/>
      <c r="H101" s="241"/>
      <c r="I101" s="101"/>
      <c r="J101" s="102"/>
      <c r="K101" s="102"/>
      <c r="L101" s="102"/>
      <c r="M101" s="2"/>
      <c r="N101" s="2"/>
      <c r="O101" s="2"/>
      <c r="P101" s="2"/>
      <c r="Q101" s="2"/>
    </row>
    <row r="102" spans="1:17" ht="15.75" x14ac:dyDescent="0.25">
      <c r="A102" s="141" t="s">
        <v>369</v>
      </c>
      <c r="B102" s="139" t="s">
        <v>270</v>
      </c>
      <c r="C102" s="180" t="s">
        <v>62</v>
      </c>
      <c r="D102" s="126"/>
      <c r="E102" s="126">
        <v>285.67</v>
      </c>
      <c r="F102" s="126">
        <v>6.92</v>
      </c>
      <c r="G102" s="126">
        <v>10.5</v>
      </c>
      <c r="H102" s="126">
        <v>32.68</v>
      </c>
      <c r="I102" s="141">
        <v>5.3999999999999999E-2</v>
      </c>
      <c r="J102" s="141">
        <v>0.39</v>
      </c>
      <c r="K102" s="141">
        <v>9.2999999999999999E-2</v>
      </c>
      <c r="L102" s="167">
        <v>0.6</v>
      </c>
      <c r="M102" s="2"/>
      <c r="N102" s="2"/>
      <c r="O102" s="2"/>
      <c r="P102" s="2"/>
      <c r="Q102" s="2"/>
    </row>
    <row r="103" spans="1:17" ht="15.75" x14ac:dyDescent="0.25">
      <c r="A103" s="127" t="s">
        <v>365</v>
      </c>
      <c r="B103" s="125" t="s">
        <v>332</v>
      </c>
      <c r="C103" s="126">
        <v>200</v>
      </c>
      <c r="D103" s="126"/>
      <c r="E103" s="126">
        <v>76</v>
      </c>
      <c r="F103" s="126">
        <v>0</v>
      </c>
      <c r="G103" s="126">
        <v>0</v>
      </c>
      <c r="H103" s="126">
        <v>19</v>
      </c>
      <c r="I103" s="141">
        <v>0</v>
      </c>
      <c r="J103" s="141">
        <v>15</v>
      </c>
      <c r="K103" s="141">
        <v>0</v>
      </c>
      <c r="L103" s="167">
        <v>0</v>
      </c>
      <c r="M103" s="2"/>
      <c r="N103" s="2"/>
      <c r="O103" s="2"/>
      <c r="P103" s="2"/>
      <c r="Q103" s="2"/>
    </row>
    <row r="104" spans="1:17" ht="15.75" x14ac:dyDescent="0.25">
      <c r="A104" s="141" t="s">
        <v>20</v>
      </c>
      <c r="B104" s="142" t="s">
        <v>122</v>
      </c>
      <c r="C104" s="130">
        <v>66</v>
      </c>
      <c r="D104" s="130"/>
      <c r="E104" s="130">
        <v>127.38</v>
      </c>
      <c r="F104" s="130">
        <v>4.09</v>
      </c>
      <c r="G104" s="130">
        <v>0.6</v>
      </c>
      <c r="H104" s="130">
        <v>26.5</v>
      </c>
      <c r="I104" s="163">
        <v>6.6000000000000003E-2</v>
      </c>
      <c r="J104" s="163">
        <v>0</v>
      </c>
      <c r="K104" s="163">
        <v>0</v>
      </c>
      <c r="L104" s="166">
        <v>0.28999999999999998</v>
      </c>
      <c r="M104" s="2"/>
      <c r="N104" s="2"/>
      <c r="O104" s="2"/>
      <c r="P104" s="2"/>
      <c r="Q104" s="2"/>
    </row>
    <row r="105" spans="1:17" x14ac:dyDescent="0.25">
      <c r="A105" s="141"/>
      <c r="B105" s="20" t="s">
        <v>38</v>
      </c>
      <c r="C105" s="163">
        <v>100</v>
      </c>
      <c r="D105" s="163"/>
      <c r="E105" s="163">
        <v>36</v>
      </c>
      <c r="F105" s="163">
        <v>0.29599999999999999</v>
      </c>
      <c r="G105" s="163"/>
      <c r="H105" s="166">
        <v>9.4920000000000009</v>
      </c>
      <c r="I105" s="163">
        <v>8.0000000000000002E-3</v>
      </c>
      <c r="J105" s="163">
        <v>3.7</v>
      </c>
      <c r="K105" s="163"/>
      <c r="L105" s="166"/>
      <c r="M105" s="2"/>
      <c r="N105" s="2"/>
      <c r="O105" s="2"/>
      <c r="P105" s="2"/>
      <c r="Q105" s="2"/>
    </row>
    <row r="106" spans="1:17" x14ac:dyDescent="0.25">
      <c r="A106" s="163"/>
      <c r="B106" s="20"/>
      <c r="C106" s="163"/>
      <c r="D106" s="163"/>
      <c r="E106" s="163"/>
      <c r="F106" s="163"/>
      <c r="G106" s="163"/>
      <c r="H106" s="166"/>
      <c r="I106" s="163"/>
      <c r="J106" s="163"/>
      <c r="K106" s="163"/>
      <c r="L106" s="166"/>
      <c r="M106" s="2"/>
      <c r="N106" s="2"/>
      <c r="O106" s="2"/>
      <c r="P106" s="2"/>
      <c r="Q106" s="2"/>
    </row>
    <row r="107" spans="1:17" x14ac:dyDescent="0.25">
      <c r="A107" s="163"/>
      <c r="B107" s="20" t="s">
        <v>16</v>
      </c>
      <c r="C107" s="163"/>
      <c r="D107" s="141"/>
      <c r="E107" s="163">
        <f>SUM(E102:E106)</f>
        <v>525.04999999999995</v>
      </c>
      <c r="F107" s="163">
        <f t="shared" ref="F107:L107" si="15">SUM(F102:F106)</f>
        <v>11.305999999999999</v>
      </c>
      <c r="G107" s="163">
        <f t="shared" si="15"/>
        <v>11.1</v>
      </c>
      <c r="H107" s="163">
        <f t="shared" si="15"/>
        <v>87.672000000000011</v>
      </c>
      <c r="I107" s="163">
        <f t="shared" si="15"/>
        <v>0.128</v>
      </c>
      <c r="J107" s="163">
        <f t="shared" si="15"/>
        <v>19.09</v>
      </c>
      <c r="K107" s="163">
        <f t="shared" si="15"/>
        <v>9.2999999999999999E-2</v>
      </c>
      <c r="L107" s="166">
        <f t="shared" si="15"/>
        <v>0.8899999999999999</v>
      </c>
      <c r="M107" s="2"/>
      <c r="N107" s="2"/>
      <c r="O107" s="2"/>
      <c r="P107" s="2"/>
      <c r="Q107" s="2"/>
    </row>
    <row r="108" spans="1:17" x14ac:dyDescent="0.25">
      <c r="A108" s="20"/>
      <c r="B108" s="18" t="s">
        <v>17</v>
      </c>
      <c r="C108" s="163"/>
      <c r="D108" s="163"/>
      <c r="E108" s="163"/>
      <c r="F108" s="163"/>
      <c r="G108" s="163"/>
      <c r="H108" s="166"/>
      <c r="I108" s="163"/>
      <c r="J108" s="163"/>
      <c r="K108" s="163"/>
      <c r="L108" s="166"/>
      <c r="M108" s="2"/>
      <c r="N108" s="2"/>
      <c r="O108" s="2"/>
      <c r="P108" s="2"/>
      <c r="Q108" s="2"/>
    </row>
    <row r="109" spans="1:17" x14ac:dyDescent="0.25">
      <c r="A109" s="164" t="s">
        <v>262</v>
      </c>
      <c r="B109" s="20" t="s">
        <v>41</v>
      </c>
      <c r="C109" s="163">
        <v>80</v>
      </c>
      <c r="D109" s="163"/>
      <c r="E109" s="163">
        <v>13</v>
      </c>
      <c r="F109" s="163">
        <v>0.64</v>
      </c>
      <c r="G109" s="163"/>
      <c r="H109" s="166">
        <v>2.56</v>
      </c>
      <c r="I109" s="163">
        <v>1.2E-2</v>
      </c>
      <c r="J109" s="163">
        <v>0.99199999999999999</v>
      </c>
      <c r="K109" s="163"/>
      <c r="L109" s="166"/>
      <c r="M109" s="2"/>
      <c r="N109" s="2"/>
      <c r="O109" s="2"/>
      <c r="P109" s="2"/>
      <c r="Q109" s="2"/>
    </row>
    <row r="110" spans="1:17" ht="30" x14ac:dyDescent="0.25">
      <c r="A110" s="141" t="s">
        <v>241</v>
      </c>
      <c r="B110" s="170" t="s">
        <v>42</v>
      </c>
      <c r="C110" s="126">
        <v>250</v>
      </c>
      <c r="D110" s="126"/>
      <c r="E110" s="126">
        <v>165.67</v>
      </c>
      <c r="F110" s="126">
        <v>8.92</v>
      </c>
      <c r="G110" s="126">
        <v>8.07</v>
      </c>
      <c r="H110" s="126">
        <v>14.49</v>
      </c>
      <c r="I110" s="163">
        <v>0.05</v>
      </c>
      <c r="J110" s="163">
        <v>11.3</v>
      </c>
      <c r="K110" s="163">
        <v>0.01</v>
      </c>
      <c r="L110" s="166">
        <v>0.5</v>
      </c>
      <c r="M110" s="2"/>
      <c r="N110" s="2"/>
      <c r="O110" s="2"/>
      <c r="P110" s="2"/>
      <c r="Q110" s="2"/>
    </row>
    <row r="111" spans="1:17" x14ac:dyDescent="0.25">
      <c r="A111" s="141" t="s">
        <v>371</v>
      </c>
      <c r="B111" s="164" t="s">
        <v>76</v>
      </c>
      <c r="C111" s="141">
        <v>243</v>
      </c>
      <c r="D111" s="141"/>
      <c r="E111" s="141">
        <v>246</v>
      </c>
      <c r="F111" s="141">
        <v>9.48</v>
      </c>
      <c r="G111" s="141">
        <v>12.91</v>
      </c>
      <c r="H111" s="167">
        <v>23.87</v>
      </c>
      <c r="I111" s="163">
        <v>0.25</v>
      </c>
      <c r="J111" s="163">
        <v>13.3</v>
      </c>
      <c r="K111" s="163">
        <v>0.23</v>
      </c>
      <c r="L111" s="166">
        <v>2.8</v>
      </c>
      <c r="M111" s="2"/>
      <c r="N111" s="2"/>
      <c r="O111" s="2"/>
      <c r="P111" s="2"/>
      <c r="Q111" s="2"/>
    </row>
    <row r="112" spans="1:17" ht="15.75" x14ac:dyDescent="0.25">
      <c r="A112" s="141" t="s">
        <v>351</v>
      </c>
      <c r="B112" s="125" t="s">
        <v>45</v>
      </c>
      <c r="C112" s="126">
        <v>200</v>
      </c>
      <c r="D112" s="126"/>
      <c r="E112" s="126">
        <v>142</v>
      </c>
      <c r="F112" s="126">
        <v>0.2</v>
      </c>
      <c r="G112" s="126">
        <v>0</v>
      </c>
      <c r="H112" s="126">
        <v>35.799999999999997</v>
      </c>
      <c r="I112" s="163">
        <v>0.02</v>
      </c>
      <c r="J112" s="163">
        <v>0.4</v>
      </c>
      <c r="K112" s="163">
        <v>0</v>
      </c>
      <c r="L112" s="166">
        <v>2.5</v>
      </c>
      <c r="M112" s="2"/>
      <c r="N112" s="2"/>
      <c r="O112" s="2"/>
      <c r="P112" s="2"/>
      <c r="Q112" s="2"/>
    </row>
    <row r="113" spans="1:17" ht="15.75" x14ac:dyDescent="0.25">
      <c r="A113" s="141" t="s">
        <v>20</v>
      </c>
      <c r="B113" s="142" t="s">
        <v>122</v>
      </c>
      <c r="C113" s="130">
        <v>66</v>
      </c>
      <c r="D113" s="130"/>
      <c r="E113" s="130">
        <v>127.38</v>
      </c>
      <c r="F113" s="130">
        <v>4.09</v>
      </c>
      <c r="G113" s="130">
        <v>0.6</v>
      </c>
      <c r="H113" s="130">
        <v>26.5</v>
      </c>
      <c r="I113" s="163">
        <v>6.6000000000000003E-2</v>
      </c>
      <c r="J113" s="163">
        <v>0</v>
      </c>
      <c r="K113" s="163">
        <v>0</v>
      </c>
      <c r="L113" s="166">
        <v>0.28999999999999998</v>
      </c>
      <c r="M113" s="2"/>
      <c r="N113" s="2"/>
      <c r="O113" s="2"/>
      <c r="P113" s="2"/>
      <c r="Q113" s="2"/>
    </row>
    <row r="114" spans="1:17" x14ac:dyDescent="0.25">
      <c r="A114" s="141" t="s">
        <v>20</v>
      </c>
      <c r="B114" s="164" t="s">
        <v>30</v>
      </c>
      <c r="C114" s="141">
        <v>200</v>
      </c>
      <c r="D114" s="141"/>
      <c r="E114" s="141">
        <v>70</v>
      </c>
      <c r="F114" s="141">
        <v>0.3</v>
      </c>
      <c r="G114" s="141">
        <v>0.2</v>
      </c>
      <c r="H114" s="167">
        <v>16.3</v>
      </c>
      <c r="I114" s="163">
        <v>3.2000000000000001E-2</v>
      </c>
      <c r="J114" s="163">
        <v>1.0999999999999999E-2</v>
      </c>
      <c r="K114" s="163">
        <v>0</v>
      </c>
      <c r="L114" s="166">
        <v>0</v>
      </c>
      <c r="M114" s="2"/>
      <c r="N114" s="2"/>
      <c r="O114" s="2"/>
      <c r="P114" s="2"/>
      <c r="Q114" s="2"/>
    </row>
    <row r="115" spans="1:17" x14ac:dyDescent="0.25">
      <c r="A115" s="141"/>
      <c r="B115" s="164" t="s">
        <v>16</v>
      </c>
      <c r="C115" s="141"/>
      <c r="D115" s="141"/>
      <c r="E115" s="141">
        <f>SUM(E109:E114)</f>
        <v>764.05</v>
      </c>
      <c r="F115" s="141">
        <f t="shared" ref="F115:L115" si="16">SUM(F109:F114)</f>
        <v>23.63</v>
      </c>
      <c r="G115" s="141">
        <f t="shared" si="16"/>
        <v>21.78</v>
      </c>
      <c r="H115" s="141">
        <f t="shared" si="16"/>
        <v>119.52</v>
      </c>
      <c r="I115" s="141">
        <f t="shared" si="16"/>
        <v>0.43000000000000005</v>
      </c>
      <c r="J115" s="141">
        <f t="shared" si="16"/>
        <v>26.003</v>
      </c>
      <c r="K115" s="141">
        <f t="shared" si="16"/>
        <v>0.24000000000000002</v>
      </c>
      <c r="L115" s="167">
        <f t="shared" si="16"/>
        <v>6.09</v>
      </c>
      <c r="M115" s="2"/>
      <c r="N115" s="2"/>
      <c r="O115" s="2"/>
      <c r="P115" s="2"/>
      <c r="Q115" s="2"/>
    </row>
    <row r="116" spans="1:17" x14ac:dyDescent="0.25">
      <c r="A116" s="141"/>
      <c r="B116" s="26" t="s">
        <v>31</v>
      </c>
      <c r="C116" s="141"/>
      <c r="D116" s="141"/>
      <c r="E116" s="141">
        <f>E115+E107</f>
        <v>1289.0999999999999</v>
      </c>
      <c r="F116" s="141">
        <f t="shared" ref="F116:L116" si="17">F115+F107</f>
        <v>34.936</v>
      </c>
      <c r="G116" s="141">
        <f t="shared" si="17"/>
        <v>32.880000000000003</v>
      </c>
      <c r="H116" s="141">
        <f t="shared" si="17"/>
        <v>207.19200000000001</v>
      </c>
      <c r="I116" s="141">
        <f t="shared" si="17"/>
        <v>0.55800000000000005</v>
      </c>
      <c r="J116" s="141">
        <f t="shared" si="17"/>
        <v>45.093000000000004</v>
      </c>
      <c r="K116" s="141">
        <f t="shared" si="17"/>
        <v>0.33300000000000002</v>
      </c>
      <c r="L116" s="167">
        <f t="shared" si="17"/>
        <v>6.9799999999999995</v>
      </c>
      <c r="M116" s="2"/>
      <c r="N116" s="2"/>
      <c r="O116" s="2"/>
      <c r="P116" s="2"/>
      <c r="Q116" s="2"/>
    </row>
    <row r="117" spans="1:17" x14ac:dyDescent="0.25">
      <c r="A117" s="249" t="s">
        <v>222</v>
      </c>
      <c r="B117" s="241"/>
      <c r="C117" s="241"/>
      <c r="D117" s="241"/>
      <c r="E117" s="241"/>
      <c r="F117" s="241"/>
      <c r="G117" s="241"/>
      <c r="H117" s="241"/>
      <c r="I117" s="101"/>
      <c r="J117" s="102"/>
      <c r="K117" s="102"/>
      <c r="L117" s="102"/>
      <c r="M117" s="2"/>
      <c r="N117" s="2"/>
      <c r="O117" s="2"/>
      <c r="P117" s="2"/>
      <c r="Q117" s="2"/>
    </row>
    <row r="118" spans="1:17" x14ac:dyDescent="0.25">
      <c r="A118" s="164"/>
      <c r="B118" s="240" t="s">
        <v>10</v>
      </c>
      <c r="C118" s="241"/>
      <c r="D118" s="241"/>
      <c r="E118" s="241"/>
      <c r="F118" s="241"/>
      <c r="G118" s="241"/>
      <c r="H118" s="241"/>
      <c r="I118" s="101"/>
      <c r="J118" s="102"/>
      <c r="K118" s="102"/>
      <c r="L118" s="102"/>
      <c r="M118" s="2"/>
      <c r="N118" s="2"/>
      <c r="O118" s="2"/>
      <c r="P118" s="2"/>
      <c r="Q118" s="2"/>
    </row>
    <row r="119" spans="1:17" ht="15.75" x14ac:dyDescent="0.25">
      <c r="A119" s="126" t="s">
        <v>339</v>
      </c>
      <c r="B119" s="156" t="s">
        <v>340</v>
      </c>
      <c r="C119" s="126">
        <v>15</v>
      </c>
      <c r="D119" s="126"/>
      <c r="E119" s="126">
        <v>53.7</v>
      </c>
      <c r="F119" s="126">
        <v>3.48</v>
      </c>
      <c r="G119" s="126">
        <v>4.43</v>
      </c>
      <c r="H119" s="126">
        <v>0</v>
      </c>
      <c r="I119" s="163">
        <v>2E-3</v>
      </c>
      <c r="J119" s="163">
        <v>1.0999999999999999E-2</v>
      </c>
      <c r="K119" s="163">
        <v>4.8000000000000001E-2</v>
      </c>
      <c r="L119" s="166"/>
      <c r="M119" s="2"/>
      <c r="N119" s="2"/>
      <c r="O119" s="2"/>
      <c r="P119" s="2"/>
      <c r="Q119" s="2"/>
    </row>
    <row r="120" spans="1:17" x14ac:dyDescent="0.25">
      <c r="A120" s="141" t="s">
        <v>369</v>
      </c>
      <c r="B120" s="164" t="s">
        <v>223</v>
      </c>
      <c r="C120" s="163" t="s">
        <v>62</v>
      </c>
      <c r="D120" s="163"/>
      <c r="E120" s="163">
        <v>242</v>
      </c>
      <c r="F120" s="163">
        <v>6.26</v>
      </c>
      <c r="G120" s="163">
        <v>10.199999999999999</v>
      </c>
      <c r="H120" s="163">
        <v>31.3</v>
      </c>
      <c r="I120" s="141"/>
      <c r="J120" s="141"/>
      <c r="K120" s="141"/>
      <c r="L120" s="167"/>
      <c r="M120" s="2"/>
      <c r="N120" s="2"/>
      <c r="O120" s="2"/>
      <c r="P120" s="2"/>
      <c r="Q120" s="2"/>
    </row>
    <row r="121" spans="1:17" ht="15.75" x14ac:dyDescent="0.25">
      <c r="A121" s="127" t="s">
        <v>360</v>
      </c>
      <c r="B121" s="125" t="s">
        <v>13</v>
      </c>
      <c r="C121" s="126">
        <v>200</v>
      </c>
      <c r="D121" s="126"/>
      <c r="E121" s="126">
        <v>63</v>
      </c>
      <c r="F121" s="126">
        <v>1.4</v>
      </c>
      <c r="G121" s="126">
        <v>1.2</v>
      </c>
      <c r="H121" s="126">
        <v>11.4</v>
      </c>
      <c r="I121" s="141">
        <v>5.3999999999999999E-2</v>
      </c>
      <c r="J121" s="141">
        <v>0.39</v>
      </c>
      <c r="K121" s="141">
        <v>9.2999999999999999E-2</v>
      </c>
      <c r="L121" s="167">
        <v>0.6</v>
      </c>
      <c r="M121" s="2"/>
      <c r="N121" s="2"/>
      <c r="O121" s="2"/>
      <c r="P121" s="2"/>
      <c r="Q121" s="2"/>
    </row>
    <row r="122" spans="1:17" ht="15.75" x14ac:dyDescent="0.25">
      <c r="A122" s="141" t="s">
        <v>20</v>
      </c>
      <c r="B122" s="142" t="s">
        <v>122</v>
      </c>
      <c r="C122" s="130">
        <v>66</v>
      </c>
      <c r="D122" s="130"/>
      <c r="E122" s="130">
        <v>127.38</v>
      </c>
      <c r="F122" s="130">
        <v>4.09</v>
      </c>
      <c r="G122" s="130">
        <v>0.6</v>
      </c>
      <c r="H122" s="130">
        <v>26.5</v>
      </c>
      <c r="I122" s="163">
        <v>6.6000000000000003E-2</v>
      </c>
      <c r="J122" s="163">
        <v>0</v>
      </c>
      <c r="K122" s="163">
        <v>0</v>
      </c>
      <c r="L122" s="166">
        <v>0.28999999999999998</v>
      </c>
      <c r="M122" s="2"/>
      <c r="N122" s="2"/>
      <c r="O122" s="2"/>
      <c r="P122" s="2"/>
      <c r="Q122" s="2"/>
    </row>
    <row r="123" spans="1:17" x14ac:dyDescent="0.25">
      <c r="A123" s="163"/>
      <c r="B123" s="20" t="s">
        <v>38</v>
      </c>
      <c r="C123" s="163">
        <v>100</v>
      </c>
      <c r="D123" s="163"/>
      <c r="E123" s="163">
        <v>36</v>
      </c>
      <c r="F123" s="163">
        <v>0.29599999999999999</v>
      </c>
      <c r="G123" s="163"/>
      <c r="H123" s="166">
        <v>9.4920000000000009</v>
      </c>
      <c r="I123" s="163">
        <v>8.0000000000000002E-3</v>
      </c>
      <c r="J123" s="163">
        <v>3.7</v>
      </c>
      <c r="K123" s="163"/>
      <c r="L123" s="166"/>
      <c r="M123" s="2"/>
      <c r="N123" s="2"/>
      <c r="O123" s="2"/>
      <c r="P123" s="2"/>
      <c r="Q123" s="2"/>
    </row>
    <row r="124" spans="1:17" x14ac:dyDescent="0.25">
      <c r="A124" s="163"/>
      <c r="B124" s="20"/>
      <c r="C124" s="163"/>
      <c r="D124" s="163"/>
      <c r="E124" s="163"/>
      <c r="F124" s="163"/>
      <c r="G124" s="163"/>
      <c r="H124" s="166"/>
      <c r="I124" s="163"/>
      <c r="J124" s="163"/>
      <c r="K124" s="163"/>
      <c r="L124" s="166"/>
      <c r="M124" s="2"/>
      <c r="N124" s="2"/>
      <c r="O124" s="2"/>
      <c r="P124" s="2"/>
      <c r="Q124" s="2"/>
    </row>
    <row r="125" spans="1:17" x14ac:dyDescent="0.25">
      <c r="A125" s="163"/>
      <c r="B125" s="20" t="s">
        <v>16</v>
      </c>
      <c r="C125" s="163"/>
      <c r="D125" s="141"/>
      <c r="E125" s="163">
        <f t="shared" ref="E125:L125" si="18">SUM(E119:E124)</f>
        <v>522.07999999999993</v>
      </c>
      <c r="F125" s="163">
        <f t="shared" si="18"/>
        <v>15.526</v>
      </c>
      <c r="G125" s="163">
        <f t="shared" si="18"/>
        <v>16.43</v>
      </c>
      <c r="H125" s="163">
        <f t="shared" si="18"/>
        <v>78.692000000000007</v>
      </c>
      <c r="I125" s="163">
        <f t="shared" si="18"/>
        <v>0.13</v>
      </c>
      <c r="J125" s="163">
        <f t="shared" si="18"/>
        <v>4.101</v>
      </c>
      <c r="K125" s="163">
        <f t="shared" si="18"/>
        <v>0.14100000000000001</v>
      </c>
      <c r="L125" s="166">
        <f t="shared" si="18"/>
        <v>0.8899999999999999</v>
      </c>
      <c r="M125" s="2"/>
      <c r="N125" s="2"/>
      <c r="O125" s="2"/>
      <c r="P125" s="2"/>
      <c r="Q125" s="2"/>
    </row>
    <row r="126" spans="1:17" x14ac:dyDescent="0.25">
      <c r="A126" s="163"/>
      <c r="B126" s="18" t="s">
        <v>17</v>
      </c>
      <c r="C126" s="163"/>
      <c r="D126" s="163"/>
      <c r="E126" s="163"/>
      <c r="F126" s="163"/>
      <c r="G126" s="163"/>
      <c r="H126" s="166"/>
      <c r="I126" s="163"/>
      <c r="J126" s="163"/>
      <c r="K126" s="163"/>
      <c r="L126" s="166"/>
      <c r="M126" s="2"/>
      <c r="N126" s="2"/>
      <c r="O126" s="2"/>
      <c r="P126" s="2"/>
      <c r="Q126" s="2"/>
    </row>
    <row r="127" spans="1:17" x14ac:dyDescent="0.25">
      <c r="A127" s="164" t="s">
        <v>262</v>
      </c>
      <c r="B127" s="164" t="s">
        <v>24</v>
      </c>
      <c r="C127" s="141">
        <v>80</v>
      </c>
      <c r="D127" s="141"/>
      <c r="E127" s="141">
        <v>10</v>
      </c>
      <c r="F127" s="141"/>
      <c r="G127" s="141"/>
      <c r="H127" s="167">
        <v>2.56</v>
      </c>
      <c r="I127" s="163">
        <v>1.2E-2</v>
      </c>
      <c r="J127" s="163">
        <v>0.995</v>
      </c>
      <c r="K127" s="163"/>
      <c r="L127" s="166"/>
      <c r="M127" s="2"/>
      <c r="N127" s="2"/>
      <c r="O127" s="2"/>
      <c r="P127" s="2"/>
      <c r="Q127" s="2"/>
    </row>
    <row r="128" spans="1:17" ht="15.75" x14ac:dyDescent="0.25">
      <c r="A128" s="141" t="s">
        <v>247</v>
      </c>
      <c r="B128" s="164" t="s">
        <v>107</v>
      </c>
      <c r="C128" s="126">
        <v>250</v>
      </c>
      <c r="D128" s="126"/>
      <c r="E128" s="126">
        <v>208</v>
      </c>
      <c r="F128" s="126">
        <v>7</v>
      </c>
      <c r="G128" s="126">
        <v>7.45</v>
      </c>
      <c r="H128" s="126">
        <v>22.92</v>
      </c>
      <c r="I128" s="163">
        <v>0.13</v>
      </c>
      <c r="J128" s="163">
        <v>4.25</v>
      </c>
      <c r="K128" s="163">
        <v>0.05</v>
      </c>
      <c r="L128" s="166">
        <v>1</v>
      </c>
      <c r="M128" s="2"/>
      <c r="N128" s="2"/>
      <c r="O128" s="2"/>
      <c r="P128" s="2"/>
      <c r="Q128" s="2"/>
    </row>
    <row r="129" spans="1:17" ht="15.75" x14ac:dyDescent="0.25">
      <c r="A129" s="141" t="s">
        <v>301</v>
      </c>
      <c r="B129" s="125" t="s">
        <v>302</v>
      </c>
      <c r="C129" s="126" t="s">
        <v>225</v>
      </c>
      <c r="D129" s="126"/>
      <c r="E129" s="126">
        <v>233.14</v>
      </c>
      <c r="F129" s="126">
        <v>13.3</v>
      </c>
      <c r="G129" s="126">
        <v>17.32</v>
      </c>
      <c r="H129" s="126">
        <v>3.52</v>
      </c>
      <c r="I129" s="163">
        <v>0.1</v>
      </c>
      <c r="J129" s="163">
        <v>3</v>
      </c>
      <c r="K129" s="163">
        <v>0.3</v>
      </c>
      <c r="L129" s="166">
        <v>1.9</v>
      </c>
      <c r="M129" s="2"/>
      <c r="N129" s="2"/>
      <c r="O129" s="2"/>
      <c r="P129" s="2"/>
      <c r="Q129" s="2"/>
    </row>
    <row r="130" spans="1:17" ht="15.75" x14ac:dyDescent="0.25">
      <c r="A130" s="141" t="s">
        <v>368</v>
      </c>
      <c r="B130" s="125" t="s">
        <v>104</v>
      </c>
      <c r="C130" s="126">
        <v>150</v>
      </c>
      <c r="D130" s="126"/>
      <c r="E130" s="126">
        <v>102</v>
      </c>
      <c r="F130" s="126">
        <v>3.28</v>
      </c>
      <c r="G130" s="126">
        <v>4.7300000000000004</v>
      </c>
      <c r="H130" s="126">
        <v>24.4</v>
      </c>
      <c r="I130" s="141">
        <v>0.13</v>
      </c>
      <c r="J130" s="141">
        <v>7.35</v>
      </c>
      <c r="K130" s="141">
        <v>2.3E-2</v>
      </c>
      <c r="L130" s="167">
        <v>2.5</v>
      </c>
      <c r="M130" s="2"/>
      <c r="N130" s="2"/>
      <c r="O130" s="2"/>
      <c r="P130" s="2"/>
      <c r="Q130" s="2"/>
    </row>
    <row r="131" spans="1:17" ht="15.75" x14ac:dyDescent="0.25">
      <c r="A131" s="124" t="s">
        <v>350</v>
      </c>
      <c r="B131" s="125" t="s">
        <v>331</v>
      </c>
      <c r="C131" s="126">
        <v>200</v>
      </c>
      <c r="D131" s="126"/>
      <c r="E131" s="126">
        <v>72</v>
      </c>
      <c r="F131" s="126">
        <v>0.3</v>
      </c>
      <c r="G131" s="126">
        <v>0.01</v>
      </c>
      <c r="H131" s="126">
        <v>17.5</v>
      </c>
      <c r="I131" s="163">
        <v>0.02</v>
      </c>
      <c r="J131" s="163">
        <v>0.89</v>
      </c>
      <c r="K131" s="163">
        <v>0</v>
      </c>
      <c r="L131" s="166">
        <v>0</v>
      </c>
      <c r="M131" s="2"/>
      <c r="N131" s="2"/>
      <c r="O131" s="2"/>
      <c r="P131" s="2"/>
      <c r="Q131" s="2"/>
    </row>
    <row r="132" spans="1:17" ht="15.75" x14ac:dyDescent="0.25">
      <c r="A132" s="141" t="s">
        <v>20</v>
      </c>
      <c r="B132" s="142" t="s">
        <v>122</v>
      </c>
      <c r="C132" s="130">
        <v>66</v>
      </c>
      <c r="D132" s="130"/>
      <c r="E132" s="130">
        <v>127.38</v>
      </c>
      <c r="F132" s="130">
        <v>4.09</v>
      </c>
      <c r="G132" s="130">
        <v>0.6</v>
      </c>
      <c r="H132" s="130">
        <v>26.5</v>
      </c>
      <c r="I132" s="163">
        <v>6.6000000000000003E-2</v>
      </c>
      <c r="J132" s="163">
        <v>0</v>
      </c>
      <c r="K132" s="163">
        <v>0</v>
      </c>
      <c r="L132" s="166">
        <v>0.28999999999999998</v>
      </c>
      <c r="M132" s="2"/>
      <c r="N132" s="2"/>
      <c r="O132" s="2"/>
      <c r="P132" s="2"/>
      <c r="Q132" s="2"/>
    </row>
    <row r="133" spans="1:17" x14ac:dyDescent="0.25">
      <c r="A133" s="141" t="s">
        <v>20</v>
      </c>
      <c r="B133" s="164" t="s">
        <v>30</v>
      </c>
      <c r="C133" s="141">
        <v>200</v>
      </c>
      <c r="D133" s="141"/>
      <c r="E133" s="141">
        <v>70</v>
      </c>
      <c r="F133" s="141">
        <v>0.3</v>
      </c>
      <c r="G133" s="141">
        <v>0.2</v>
      </c>
      <c r="H133" s="167">
        <v>16.3</v>
      </c>
      <c r="I133" s="163">
        <v>3.2000000000000001E-2</v>
      </c>
      <c r="J133" s="163">
        <v>1.0999999999999999E-2</v>
      </c>
      <c r="K133" s="163">
        <v>0</v>
      </c>
      <c r="L133" s="166">
        <v>0</v>
      </c>
      <c r="M133" s="2"/>
      <c r="N133" s="2"/>
      <c r="O133" s="2"/>
      <c r="P133" s="2"/>
      <c r="Q133" s="2"/>
    </row>
    <row r="134" spans="1:17" x14ac:dyDescent="0.25">
      <c r="A134" s="141"/>
      <c r="B134" s="164" t="s">
        <v>77</v>
      </c>
      <c r="C134" s="141"/>
      <c r="D134" s="141"/>
      <c r="E134" s="141">
        <f>SUM(E127:E133)</f>
        <v>822.52</v>
      </c>
      <c r="F134" s="141">
        <f t="shared" ref="F134:L134" si="19">SUM(F127:F133)</f>
        <v>28.270000000000003</v>
      </c>
      <c r="G134" s="141">
        <f t="shared" si="19"/>
        <v>30.310000000000002</v>
      </c>
      <c r="H134" s="141">
        <f t="shared" si="19"/>
        <v>113.7</v>
      </c>
      <c r="I134" s="141">
        <f t="shared" si="19"/>
        <v>0.49</v>
      </c>
      <c r="J134" s="141">
        <f t="shared" si="19"/>
        <v>16.495999999999999</v>
      </c>
      <c r="K134" s="141">
        <f t="shared" si="19"/>
        <v>0.373</v>
      </c>
      <c r="L134" s="167">
        <f t="shared" si="19"/>
        <v>5.69</v>
      </c>
      <c r="M134" s="2"/>
      <c r="N134" s="2"/>
      <c r="O134" s="2"/>
      <c r="P134" s="2"/>
      <c r="Q134" s="2"/>
    </row>
    <row r="135" spans="1:17" x14ac:dyDescent="0.25">
      <c r="A135" s="22"/>
      <c r="B135" s="23" t="s">
        <v>31</v>
      </c>
      <c r="C135" s="141"/>
      <c r="D135" s="141"/>
      <c r="E135" s="141">
        <f>E134+E125</f>
        <v>1344.6</v>
      </c>
      <c r="F135" s="141">
        <f t="shared" ref="F135:L135" si="20">F134+F125</f>
        <v>43.796000000000006</v>
      </c>
      <c r="G135" s="141">
        <f t="shared" si="20"/>
        <v>46.74</v>
      </c>
      <c r="H135" s="141">
        <f t="shared" si="20"/>
        <v>192.392</v>
      </c>
      <c r="I135" s="141">
        <f t="shared" si="20"/>
        <v>0.62</v>
      </c>
      <c r="J135" s="141">
        <f t="shared" si="20"/>
        <v>20.596999999999998</v>
      </c>
      <c r="K135" s="141">
        <f t="shared" si="20"/>
        <v>0.51400000000000001</v>
      </c>
      <c r="L135" s="167">
        <f t="shared" si="20"/>
        <v>6.58</v>
      </c>
      <c r="M135" s="2"/>
      <c r="N135" s="2"/>
      <c r="O135" s="2"/>
      <c r="P135" s="2"/>
      <c r="Q135" s="2"/>
    </row>
    <row r="136" spans="1:17" x14ac:dyDescent="0.25">
      <c r="M136" s="2"/>
      <c r="N136" s="2"/>
      <c r="O136" s="2"/>
      <c r="P136" s="2"/>
      <c r="Q136" s="2"/>
    </row>
    <row r="137" spans="1:17" ht="15.75" x14ac:dyDescent="0.25">
      <c r="A137" s="12"/>
      <c r="B137" s="248" t="s">
        <v>85</v>
      </c>
      <c r="C137" s="248"/>
      <c r="D137" s="248"/>
      <c r="E137" s="248"/>
      <c r="F137" s="248"/>
      <c r="G137" s="21"/>
      <c r="H137" s="21"/>
      <c r="M137" s="2"/>
      <c r="N137" s="2"/>
      <c r="O137" s="2"/>
      <c r="P137" s="2"/>
      <c r="Q137" s="2"/>
    </row>
    <row r="138" spans="1:17" ht="15.75" x14ac:dyDescent="0.25">
      <c r="A138" s="12"/>
      <c r="B138" s="239" t="s">
        <v>86</v>
      </c>
      <c r="C138" s="239"/>
      <c r="D138" s="239"/>
      <c r="E138" s="239"/>
      <c r="F138" s="239"/>
      <c r="G138" s="239"/>
      <c r="H138" s="239"/>
      <c r="M138" s="2"/>
      <c r="N138" s="2"/>
      <c r="O138" s="2"/>
      <c r="P138" s="2"/>
      <c r="Q138" s="2"/>
    </row>
    <row r="139" spans="1:17" ht="15.75" x14ac:dyDescent="0.25">
      <c r="A139" s="12"/>
      <c r="B139" s="239" t="s">
        <v>87</v>
      </c>
      <c r="C139" s="239"/>
      <c r="D139" s="239"/>
      <c r="E139" s="239"/>
      <c r="F139" s="239"/>
      <c r="G139" s="239"/>
      <c r="H139" s="239"/>
      <c r="M139" s="2"/>
      <c r="N139" s="2"/>
      <c r="O139" s="2"/>
      <c r="P139" s="2"/>
      <c r="Q139" s="2"/>
    </row>
    <row r="140" spans="1:17" ht="15.75" x14ac:dyDescent="0.25">
      <c r="A140" s="12"/>
      <c r="B140" s="288" t="s">
        <v>88</v>
      </c>
      <c r="C140" s="288"/>
      <c r="D140" s="288"/>
      <c r="E140" s="288"/>
      <c r="F140" s="288"/>
      <c r="G140" s="288"/>
      <c r="H140" s="288"/>
      <c r="M140" s="2"/>
      <c r="N140" s="2"/>
      <c r="O140" s="2"/>
      <c r="P140" s="2"/>
      <c r="Q140" s="2"/>
    </row>
    <row r="141" spans="1:17" ht="15.75" x14ac:dyDescent="0.25">
      <c r="A141" s="12"/>
      <c r="B141" s="288" t="s">
        <v>89</v>
      </c>
      <c r="C141" s="288"/>
      <c r="D141" s="288"/>
      <c r="E141" s="288"/>
      <c r="F141" s="288"/>
      <c r="G141" s="288"/>
      <c r="H141" s="288"/>
      <c r="M141" s="2"/>
      <c r="N141" s="2"/>
      <c r="O141" s="2"/>
      <c r="P141" s="2"/>
      <c r="Q141" s="2"/>
    </row>
    <row r="142" spans="1:17" ht="15.75" x14ac:dyDescent="0.25">
      <c r="A142" s="12"/>
      <c r="B142" s="288" t="s">
        <v>91</v>
      </c>
      <c r="C142" s="288"/>
      <c r="D142" s="288"/>
      <c r="E142" s="288"/>
      <c r="F142" s="288"/>
      <c r="G142" s="288"/>
      <c r="H142" s="288"/>
      <c r="M142" s="2"/>
      <c r="N142" s="2"/>
      <c r="O142" s="2"/>
      <c r="P142" s="2"/>
      <c r="Q142" s="2"/>
    </row>
    <row r="143" spans="1:17" ht="15.75" x14ac:dyDescent="0.25">
      <c r="A143" s="12"/>
      <c r="B143" s="174" t="s">
        <v>372</v>
      </c>
      <c r="C143" s="174"/>
      <c r="D143" s="174"/>
      <c r="E143" s="174"/>
      <c r="F143" s="174"/>
      <c r="G143" s="174"/>
      <c r="H143" s="174"/>
      <c r="M143" s="2"/>
      <c r="N143" s="2"/>
      <c r="O143" s="2"/>
      <c r="P143" s="2"/>
      <c r="Q143" s="2"/>
    </row>
    <row r="144" spans="1:17" ht="15.75" x14ac:dyDescent="0.25">
      <c r="A144" s="12"/>
      <c r="B144" s="174" t="s">
        <v>373</v>
      </c>
      <c r="C144" s="174"/>
      <c r="D144" s="174"/>
      <c r="E144" s="174"/>
      <c r="F144" s="174"/>
      <c r="G144" s="174"/>
      <c r="H144" s="174"/>
      <c r="M144" s="2"/>
      <c r="N144" s="2"/>
      <c r="O144" s="2"/>
      <c r="P144" s="2"/>
      <c r="Q144" s="2"/>
    </row>
    <row r="145" spans="1:17" ht="15.75" x14ac:dyDescent="0.25">
      <c r="A145" s="12"/>
      <c r="B145" s="174" t="s">
        <v>376</v>
      </c>
      <c r="C145" s="174"/>
      <c r="D145" s="174"/>
      <c r="E145" s="174"/>
      <c r="F145" s="174"/>
      <c r="G145" s="174"/>
      <c r="H145" s="174"/>
      <c r="M145" s="2"/>
      <c r="N145" s="2"/>
      <c r="O145" s="2"/>
      <c r="P145" s="2"/>
      <c r="Q145" s="2"/>
    </row>
    <row r="146" spans="1:17" ht="15.75" x14ac:dyDescent="0.25">
      <c r="A146" s="12"/>
      <c r="B146" s="239" t="s">
        <v>90</v>
      </c>
      <c r="C146" s="239"/>
      <c r="D146" s="239"/>
      <c r="E146" s="239"/>
      <c r="F146" s="239"/>
      <c r="G146" s="239"/>
      <c r="H146" s="239"/>
      <c r="M146" s="2"/>
      <c r="N146" s="2"/>
      <c r="O146" s="2"/>
      <c r="P146" s="2"/>
      <c r="Q146" s="2"/>
    </row>
    <row r="147" spans="1:17" ht="15.75" x14ac:dyDescent="0.25">
      <c r="A147" s="12"/>
      <c r="B147" s="239" t="s">
        <v>92</v>
      </c>
      <c r="C147" s="239"/>
      <c r="D147" s="239"/>
      <c r="E147" s="239"/>
      <c r="F147" s="239"/>
      <c r="G147" s="239"/>
      <c r="H147" s="239"/>
      <c r="M147" s="2"/>
      <c r="N147" s="2"/>
      <c r="O147" s="2"/>
      <c r="P147" s="2"/>
      <c r="Q147" s="2"/>
    </row>
    <row r="148" spans="1:17" ht="15.75" x14ac:dyDescent="0.25">
      <c r="A148" s="12"/>
      <c r="B148" s="239" t="s">
        <v>93</v>
      </c>
      <c r="C148" s="239"/>
      <c r="D148" s="239"/>
      <c r="E148" s="239"/>
      <c r="F148" s="239"/>
      <c r="G148" s="239"/>
      <c r="H148" s="239"/>
      <c r="M148" s="2"/>
      <c r="N148" s="2"/>
      <c r="O148" s="2"/>
      <c r="P148" s="2"/>
      <c r="Q148" s="2"/>
    </row>
    <row r="149" spans="1:17" ht="15.75" x14ac:dyDescent="0.25">
      <c r="A149" s="12"/>
      <c r="B149" s="239" t="s">
        <v>94</v>
      </c>
      <c r="C149" s="239"/>
      <c r="D149" s="239"/>
      <c r="E149" s="239"/>
      <c r="F149" s="239"/>
      <c r="G149" s="239"/>
      <c r="H149" s="239"/>
      <c r="M149" s="2"/>
      <c r="N149" s="2"/>
      <c r="O149" s="2"/>
      <c r="P149" s="2"/>
      <c r="Q149" s="2"/>
    </row>
    <row r="150" spans="1:17" ht="15.75" x14ac:dyDescent="0.25">
      <c r="A150" s="12"/>
      <c r="B150" s="239" t="s">
        <v>374</v>
      </c>
      <c r="C150" s="239"/>
      <c r="D150" s="239"/>
      <c r="E150" s="239"/>
      <c r="F150" s="239"/>
      <c r="G150" s="239"/>
      <c r="H150" s="239"/>
      <c r="M150" s="2"/>
      <c r="N150" s="2"/>
      <c r="O150" s="2"/>
      <c r="P150" s="2"/>
      <c r="Q150" s="2"/>
    </row>
    <row r="151" spans="1:17" ht="15.75" x14ac:dyDescent="0.25">
      <c r="A151" s="12"/>
      <c r="B151" s="21" t="s">
        <v>375</v>
      </c>
      <c r="C151" s="21"/>
      <c r="D151" s="21"/>
      <c r="E151" s="21"/>
      <c r="F151" s="21"/>
      <c r="G151" s="21"/>
      <c r="H151" s="21"/>
      <c r="M151" s="2"/>
      <c r="N151" s="2"/>
      <c r="O151" s="2"/>
      <c r="P151" s="2"/>
      <c r="Q151" s="2"/>
    </row>
    <row r="152" spans="1:17" ht="15.75" x14ac:dyDescent="0.25">
      <c r="A152" s="12"/>
      <c r="B152" s="21" t="s">
        <v>136</v>
      </c>
      <c r="C152" s="12"/>
      <c r="D152" s="12"/>
      <c r="E152" s="12"/>
      <c r="F152" s="12"/>
      <c r="G152" s="12"/>
      <c r="H152" s="12"/>
      <c r="P152" s="2"/>
    </row>
    <row r="153" spans="1:17" ht="15.75" x14ac:dyDescent="0.25">
      <c r="A153" s="12"/>
      <c r="B153" s="21" t="s">
        <v>137</v>
      </c>
      <c r="C153" s="12"/>
      <c r="D153" s="12"/>
      <c r="E153" s="12"/>
      <c r="F153" s="12"/>
      <c r="G153" s="12"/>
      <c r="H153" s="12"/>
      <c r="P153" s="2"/>
    </row>
    <row r="154" spans="1:17" ht="15.75" x14ac:dyDescent="0.25">
      <c r="A154" s="12"/>
      <c r="B154" s="21" t="s">
        <v>138</v>
      </c>
      <c r="C154" s="21"/>
      <c r="D154" s="21"/>
      <c r="E154" s="21"/>
      <c r="F154" s="21"/>
      <c r="G154" s="21"/>
      <c r="H154" s="21"/>
      <c r="P154" s="2"/>
    </row>
    <row r="155" spans="1:17" ht="15.75" x14ac:dyDescent="0.25">
      <c r="A155" s="32"/>
      <c r="B155" s="21" t="s">
        <v>139</v>
      </c>
      <c r="C155" s="2"/>
      <c r="D155" s="2"/>
      <c r="E155" s="2"/>
      <c r="F155" s="2"/>
      <c r="G155" s="2"/>
      <c r="P155" s="2"/>
    </row>
    <row r="156" spans="1:17" x14ac:dyDescent="0.25">
      <c r="A156" s="32"/>
      <c r="B156" s="2"/>
      <c r="C156" s="2"/>
      <c r="D156" s="2"/>
      <c r="E156" s="2"/>
      <c r="F156" s="2"/>
      <c r="G156" s="2"/>
      <c r="P156" s="2"/>
    </row>
    <row r="157" spans="1:17" x14ac:dyDescent="0.25">
      <c r="A157" s="32"/>
      <c r="B157" s="2"/>
      <c r="C157" s="2"/>
      <c r="D157" s="2"/>
      <c r="E157" s="2"/>
      <c r="F157" s="2"/>
      <c r="G157" s="2"/>
    </row>
    <row r="158" spans="1:17" x14ac:dyDescent="0.25">
      <c r="A158" s="32"/>
      <c r="B158" s="2"/>
      <c r="C158" s="2"/>
      <c r="D158" s="2"/>
      <c r="E158" s="2"/>
      <c r="F158" s="2"/>
      <c r="G158" s="2"/>
    </row>
    <row r="159" spans="1:17" x14ac:dyDescent="0.25">
      <c r="A159" s="32"/>
      <c r="B159" s="2"/>
      <c r="C159" s="2"/>
      <c r="D159" s="2"/>
      <c r="E159" s="2"/>
      <c r="F159" s="2"/>
      <c r="G159" s="2"/>
    </row>
    <row r="160" spans="1:17" x14ac:dyDescent="0.25">
      <c r="A160" s="32"/>
      <c r="B160" s="2"/>
      <c r="C160" s="2"/>
      <c r="D160" s="2"/>
      <c r="E160" s="2"/>
      <c r="F160" s="2"/>
      <c r="G160" s="2"/>
    </row>
    <row r="161" spans="1:7" x14ac:dyDescent="0.25">
      <c r="A161" s="32"/>
      <c r="B161" s="2"/>
      <c r="C161" s="2"/>
      <c r="D161" s="2"/>
      <c r="E161" s="2"/>
      <c r="F161" s="2"/>
      <c r="G161" s="2"/>
    </row>
    <row r="162" spans="1:7" x14ac:dyDescent="0.25">
      <c r="A162" s="32"/>
      <c r="B162" s="2"/>
      <c r="C162" s="2"/>
      <c r="D162" s="2"/>
      <c r="E162" s="2"/>
      <c r="F162" s="2"/>
      <c r="G162" s="2"/>
    </row>
    <row r="163" spans="1:7" x14ac:dyDescent="0.25">
      <c r="A163" s="32"/>
      <c r="B163" s="2"/>
      <c r="C163" s="2"/>
      <c r="D163" s="2"/>
      <c r="E163" s="2"/>
      <c r="F163" s="2"/>
      <c r="G163" s="2"/>
    </row>
    <row r="164" spans="1:7" x14ac:dyDescent="0.25">
      <c r="A164" s="32"/>
      <c r="B164" s="2"/>
      <c r="C164" s="2"/>
      <c r="D164" s="2"/>
      <c r="E164" s="2"/>
      <c r="F164" s="2"/>
      <c r="G164" s="2"/>
    </row>
    <row r="165" spans="1:7" x14ac:dyDescent="0.25">
      <c r="A165" s="32"/>
      <c r="B165" s="2"/>
      <c r="C165" s="2"/>
      <c r="D165" s="2"/>
      <c r="E165" s="2"/>
      <c r="F165" s="2"/>
      <c r="G165" s="2"/>
    </row>
    <row r="166" spans="1:7" x14ac:dyDescent="0.25">
      <c r="A166" s="32"/>
      <c r="B166" s="2"/>
      <c r="C166" s="2"/>
      <c r="D166" s="2"/>
      <c r="E166" s="2"/>
      <c r="F166" s="2"/>
      <c r="G166" s="2"/>
    </row>
    <row r="167" spans="1:7" x14ac:dyDescent="0.25">
      <c r="A167" s="32"/>
      <c r="B167" s="2"/>
      <c r="C167" s="2"/>
      <c r="D167" s="2"/>
      <c r="E167" s="2"/>
      <c r="F167" s="2"/>
      <c r="G167" s="2"/>
    </row>
    <row r="168" spans="1:7" x14ac:dyDescent="0.25">
      <c r="A168" s="32"/>
      <c r="B168" s="2"/>
      <c r="C168" s="2"/>
      <c r="D168" s="2"/>
      <c r="E168" s="2"/>
      <c r="F168" s="2"/>
      <c r="G168" s="2"/>
    </row>
    <row r="169" spans="1:7" x14ac:dyDescent="0.25">
      <c r="A169" s="32"/>
      <c r="B169" s="2"/>
      <c r="C169" s="2"/>
      <c r="D169" s="2"/>
      <c r="E169" s="2"/>
      <c r="F169" s="2"/>
      <c r="G169" s="2"/>
    </row>
    <row r="170" spans="1:7" x14ac:dyDescent="0.25">
      <c r="A170" s="32"/>
      <c r="B170" s="2"/>
      <c r="C170" s="2"/>
      <c r="D170" s="2"/>
      <c r="E170" s="2"/>
      <c r="F170" s="2"/>
      <c r="G170" s="2"/>
    </row>
    <row r="171" spans="1:7" x14ac:dyDescent="0.25">
      <c r="A171" s="32"/>
      <c r="B171" s="2"/>
      <c r="C171" s="2"/>
      <c r="D171" s="2"/>
      <c r="E171" s="2"/>
      <c r="F171" s="2"/>
      <c r="G171" s="2"/>
    </row>
    <row r="172" spans="1:7" x14ac:dyDescent="0.25">
      <c r="A172" s="32"/>
      <c r="B172" s="2"/>
      <c r="C172" s="2"/>
      <c r="D172" s="2"/>
      <c r="E172" s="2"/>
      <c r="F172" s="2"/>
      <c r="G172" s="2"/>
    </row>
    <row r="173" spans="1:7" x14ac:dyDescent="0.25">
      <c r="A173" s="3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</sheetData>
  <mergeCells count="34">
    <mergeCell ref="A47:H47"/>
    <mergeCell ref="B4:G7"/>
    <mergeCell ref="A8:A9"/>
    <mergeCell ref="B8:B9"/>
    <mergeCell ref="C8:C9"/>
    <mergeCell ref="D8:D9"/>
    <mergeCell ref="E8:E9"/>
    <mergeCell ref="F8:H8"/>
    <mergeCell ref="I8:L8"/>
    <mergeCell ref="A10:H10"/>
    <mergeCell ref="A11:H11"/>
    <mergeCell ref="A29:H29"/>
    <mergeCell ref="B30:H30"/>
    <mergeCell ref="B138:H138"/>
    <mergeCell ref="B48:H48"/>
    <mergeCell ref="A64:H64"/>
    <mergeCell ref="B65:H65"/>
    <mergeCell ref="A82:H82"/>
    <mergeCell ref="B83:H83"/>
    <mergeCell ref="A99:H99"/>
    <mergeCell ref="A100:H100"/>
    <mergeCell ref="B101:H101"/>
    <mergeCell ref="A117:H117"/>
    <mergeCell ref="B118:H118"/>
    <mergeCell ref="B137:F137"/>
    <mergeCell ref="B148:H148"/>
    <mergeCell ref="B149:H149"/>
    <mergeCell ref="B150:H150"/>
    <mergeCell ref="B139:H139"/>
    <mergeCell ref="B140:H140"/>
    <mergeCell ref="B141:H141"/>
    <mergeCell ref="B142:H142"/>
    <mergeCell ref="B146:H146"/>
    <mergeCell ref="B147:H147"/>
  </mergeCells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294"/>
  <sheetViews>
    <sheetView workbookViewId="0">
      <selection activeCell="A154" sqref="A154:G154"/>
    </sheetView>
  </sheetViews>
  <sheetFormatPr defaultRowHeight="15" x14ac:dyDescent="0.25"/>
  <cols>
    <col min="1" max="1" width="8.5703125" customWidth="1"/>
    <col min="2" max="2" width="35.5703125" customWidth="1"/>
    <col min="3" max="3" width="12.42578125" customWidth="1"/>
    <col min="4" max="4" width="12.7109375" customWidth="1"/>
    <col min="6" max="6" width="10.140625" customWidth="1"/>
    <col min="7" max="7" width="11.5703125" customWidth="1"/>
  </cols>
  <sheetData>
    <row r="1" spans="1:91" x14ac:dyDescent="0.25">
      <c r="B1" s="252" t="s">
        <v>11</v>
      </c>
      <c r="C1" s="252"/>
      <c r="D1" s="252"/>
      <c r="E1" s="252"/>
      <c r="F1" s="252"/>
    </row>
    <row r="2" spans="1:91" x14ac:dyDescent="0.25">
      <c r="B2" s="252"/>
      <c r="C2" s="252"/>
      <c r="D2" s="252"/>
      <c r="E2" s="252"/>
      <c r="F2" s="252"/>
    </row>
    <row r="3" spans="1:91" x14ac:dyDescent="0.25">
      <c r="B3" s="252"/>
      <c r="C3" s="252"/>
      <c r="D3" s="252"/>
      <c r="E3" s="252"/>
      <c r="F3" s="252"/>
    </row>
    <row r="4" spans="1:91" x14ac:dyDescent="0.25">
      <c r="B4" s="253"/>
      <c r="C4" s="253"/>
      <c r="D4" s="253"/>
      <c r="E4" s="253"/>
      <c r="F4" s="253"/>
    </row>
    <row r="5" spans="1:91" ht="15.75" x14ac:dyDescent="0.25">
      <c r="A5" s="257" t="s">
        <v>7</v>
      </c>
      <c r="B5" s="257" t="s">
        <v>0</v>
      </c>
      <c r="C5" s="257" t="s">
        <v>1</v>
      </c>
      <c r="D5" s="257" t="s">
        <v>2</v>
      </c>
      <c r="E5" s="257" t="s">
        <v>3</v>
      </c>
      <c r="F5" s="257"/>
      <c r="G5" s="25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</row>
    <row r="6" spans="1:91" s="1" customFormat="1" ht="32.25" customHeight="1" x14ac:dyDescent="0.25">
      <c r="A6" s="258"/>
      <c r="B6" s="258"/>
      <c r="C6" s="258"/>
      <c r="D6" s="258"/>
      <c r="E6" s="69" t="s">
        <v>6</v>
      </c>
      <c r="F6" s="69" t="s">
        <v>4</v>
      </c>
      <c r="G6" s="68" t="s">
        <v>5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</row>
    <row r="7" spans="1:91" x14ac:dyDescent="0.25">
      <c r="A7" s="242" t="s">
        <v>8</v>
      </c>
      <c r="B7" s="243"/>
      <c r="C7" s="243"/>
      <c r="D7" s="243"/>
      <c r="E7" s="243"/>
      <c r="F7" s="243"/>
      <c r="G7" s="244"/>
    </row>
    <row r="8" spans="1:91" x14ac:dyDescent="0.25">
      <c r="A8" s="242" t="s">
        <v>9</v>
      </c>
      <c r="B8" s="243"/>
      <c r="C8" s="243"/>
      <c r="D8" s="243"/>
      <c r="E8" s="243"/>
      <c r="F8" s="243"/>
      <c r="G8" s="244"/>
    </row>
    <row r="9" spans="1:91" x14ac:dyDescent="0.25">
      <c r="A9" s="16"/>
      <c r="B9" s="18" t="s">
        <v>10</v>
      </c>
      <c r="C9" s="16"/>
      <c r="D9" s="16"/>
      <c r="E9" s="16"/>
      <c r="F9" s="16"/>
      <c r="G9" s="16"/>
    </row>
    <row r="10" spans="1:91" x14ac:dyDescent="0.25">
      <c r="A10" s="22">
        <v>340</v>
      </c>
      <c r="B10" s="16" t="s">
        <v>12</v>
      </c>
      <c r="C10" s="40" t="s">
        <v>120</v>
      </c>
      <c r="D10" s="16">
        <v>253</v>
      </c>
      <c r="E10" s="16">
        <v>12.7</v>
      </c>
      <c r="F10" s="16">
        <v>19.84</v>
      </c>
      <c r="G10" s="16">
        <v>5.73</v>
      </c>
    </row>
    <row r="11" spans="1:91" x14ac:dyDescent="0.25">
      <c r="A11" s="22">
        <v>692</v>
      </c>
      <c r="B11" s="23" t="s">
        <v>13</v>
      </c>
      <c r="C11" s="24">
        <v>200</v>
      </c>
      <c r="D11" s="24">
        <v>109</v>
      </c>
      <c r="E11" s="23">
        <v>1.5</v>
      </c>
      <c r="F11" s="23">
        <v>1.5</v>
      </c>
      <c r="G11" s="23">
        <v>20.399999999999999</v>
      </c>
    </row>
    <row r="12" spans="1:91" x14ac:dyDescent="0.25">
      <c r="A12" s="22" t="s">
        <v>20</v>
      </c>
      <c r="B12" s="25" t="s">
        <v>122</v>
      </c>
      <c r="C12" s="17">
        <v>50</v>
      </c>
      <c r="D12" s="40">
        <v>92.034999999999997</v>
      </c>
      <c r="E12" s="16">
        <v>0.28100000000000003</v>
      </c>
      <c r="F12" s="16">
        <v>0.23100000000000001</v>
      </c>
      <c r="G12" s="16">
        <v>21.96</v>
      </c>
    </row>
    <row r="13" spans="1:91" x14ac:dyDescent="0.25">
      <c r="A13" s="22" t="s">
        <v>20</v>
      </c>
      <c r="B13" s="16" t="s">
        <v>18</v>
      </c>
      <c r="C13" s="16">
        <v>100</v>
      </c>
      <c r="D13" s="16">
        <v>85</v>
      </c>
      <c r="E13" s="16">
        <v>5</v>
      </c>
      <c r="F13" s="16">
        <v>3.2</v>
      </c>
      <c r="G13" s="16">
        <v>8.48</v>
      </c>
    </row>
    <row r="14" spans="1:91" x14ac:dyDescent="0.25">
      <c r="A14" s="22"/>
      <c r="B14" s="16" t="s">
        <v>15</v>
      </c>
      <c r="C14" s="16">
        <v>15</v>
      </c>
      <c r="D14" s="16">
        <v>56</v>
      </c>
      <c r="E14" s="16">
        <v>4.16</v>
      </c>
      <c r="F14" s="16">
        <v>4.29</v>
      </c>
      <c r="G14" s="16">
        <v>0</v>
      </c>
    </row>
    <row r="15" spans="1:91" x14ac:dyDescent="0.25">
      <c r="A15" s="22"/>
      <c r="B15" s="16" t="s">
        <v>16</v>
      </c>
      <c r="C15" s="16"/>
      <c r="D15" s="16">
        <f>SUM(D10:D14)</f>
        <v>595.03499999999997</v>
      </c>
      <c r="E15" s="16">
        <f>SUM(E10:E14)</f>
        <v>23.641000000000002</v>
      </c>
      <c r="F15" s="16">
        <f t="shared" ref="F15:G15" si="0">SUM(F10:F14)</f>
        <v>29.061</v>
      </c>
      <c r="G15" s="16">
        <f t="shared" si="0"/>
        <v>56.570000000000007</v>
      </c>
    </row>
    <row r="16" spans="1:91" x14ac:dyDescent="0.25">
      <c r="A16" s="23"/>
      <c r="B16" s="18" t="s">
        <v>17</v>
      </c>
      <c r="C16" s="16"/>
      <c r="D16" s="16"/>
      <c r="E16" s="16"/>
      <c r="F16" s="16"/>
      <c r="G16" s="16"/>
    </row>
    <row r="17" spans="1:7" x14ac:dyDescent="0.25">
      <c r="A17" s="23"/>
      <c r="B17" s="16" t="s">
        <v>24</v>
      </c>
      <c r="C17" s="16">
        <v>80</v>
      </c>
      <c r="D17" s="16">
        <v>10</v>
      </c>
      <c r="E17" s="16"/>
      <c r="F17" s="16"/>
      <c r="G17" s="16">
        <v>2.56</v>
      </c>
    </row>
    <row r="18" spans="1:7" ht="30" x14ac:dyDescent="0.25">
      <c r="A18" s="22">
        <v>140</v>
      </c>
      <c r="B18" s="43" t="s">
        <v>114</v>
      </c>
      <c r="C18" s="40" t="s">
        <v>32</v>
      </c>
      <c r="D18" s="16">
        <v>118</v>
      </c>
      <c r="E18" s="16">
        <v>2.9</v>
      </c>
      <c r="F18" s="16">
        <v>2.5</v>
      </c>
      <c r="G18" s="16">
        <v>21</v>
      </c>
    </row>
    <row r="19" spans="1:7" x14ac:dyDescent="0.25">
      <c r="A19" s="22">
        <v>469</v>
      </c>
      <c r="B19" s="16" t="s">
        <v>26</v>
      </c>
      <c r="C19" s="40" t="s">
        <v>146</v>
      </c>
      <c r="D19" s="16">
        <v>309</v>
      </c>
      <c r="E19" s="16">
        <v>11.93</v>
      </c>
      <c r="F19" s="16">
        <v>22.34</v>
      </c>
      <c r="G19" s="16">
        <v>14.32</v>
      </c>
    </row>
    <row r="20" spans="1:7" x14ac:dyDescent="0.25">
      <c r="A20" s="22">
        <v>511</v>
      </c>
      <c r="B20" s="25" t="s">
        <v>97</v>
      </c>
      <c r="C20" s="16">
        <v>150</v>
      </c>
      <c r="D20" s="16">
        <v>205</v>
      </c>
      <c r="E20" s="16">
        <v>3.3</v>
      </c>
      <c r="F20" s="16">
        <v>7.69</v>
      </c>
      <c r="G20" s="16">
        <v>31.86</v>
      </c>
    </row>
    <row r="21" spans="1:7" x14ac:dyDescent="0.25">
      <c r="A21" s="22">
        <v>638</v>
      </c>
      <c r="B21" s="16" t="s">
        <v>28</v>
      </c>
      <c r="C21" s="16">
        <v>200</v>
      </c>
      <c r="D21" s="16">
        <v>137</v>
      </c>
      <c r="E21" s="16">
        <v>1.04</v>
      </c>
      <c r="F21" s="16"/>
      <c r="G21" s="16">
        <v>31.61</v>
      </c>
    </row>
    <row r="22" spans="1:7" x14ac:dyDescent="0.25">
      <c r="A22" s="15"/>
      <c r="B22" s="1" t="s">
        <v>122</v>
      </c>
      <c r="C22" s="24">
        <v>40</v>
      </c>
      <c r="D22" s="28">
        <v>73.628</v>
      </c>
      <c r="E22" s="23">
        <v>0.22500000000000001</v>
      </c>
      <c r="F22" s="23">
        <v>0.185</v>
      </c>
      <c r="G22" s="23">
        <v>17.57</v>
      </c>
    </row>
    <row r="23" spans="1:7" x14ac:dyDescent="0.25">
      <c r="A23" s="15"/>
      <c r="B23" s="1" t="s">
        <v>142</v>
      </c>
      <c r="C23" s="17">
        <v>48</v>
      </c>
      <c r="D23" s="40">
        <v>67.623999999999995</v>
      </c>
      <c r="E23" s="16">
        <v>1.391</v>
      </c>
      <c r="F23" s="16">
        <v>0.215</v>
      </c>
      <c r="G23" s="16">
        <v>15.42</v>
      </c>
    </row>
    <row r="24" spans="1:7" x14ac:dyDescent="0.25">
      <c r="A24" s="16"/>
      <c r="B24" s="16" t="s">
        <v>29</v>
      </c>
      <c r="C24" s="16">
        <v>150</v>
      </c>
      <c r="D24" s="16">
        <v>57</v>
      </c>
      <c r="E24" s="16">
        <v>1.35</v>
      </c>
      <c r="F24" s="16"/>
      <c r="G24" s="16">
        <v>12.6</v>
      </c>
    </row>
    <row r="25" spans="1:7" x14ac:dyDescent="0.25">
      <c r="A25" s="16"/>
      <c r="B25" s="16" t="s">
        <v>16</v>
      </c>
      <c r="C25" s="16"/>
      <c r="D25" s="16">
        <f>SUM(D17:D24)</f>
        <v>977.25200000000007</v>
      </c>
      <c r="E25" s="16">
        <f>SUM(E17:E24)</f>
        <v>22.136000000000003</v>
      </c>
      <c r="F25" s="16">
        <f>SUM(F17:F24)</f>
        <v>32.930000000000007</v>
      </c>
      <c r="G25" s="16">
        <f>SUM(G18:G24)</f>
        <v>144.38</v>
      </c>
    </row>
    <row r="26" spans="1:7" x14ac:dyDescent="0.25">
      <c r="A26" s="16"/>
      <c r="B26" s="18" t="s">
        <v>31</v>
      </c>
      <c r="C26" s="16"/>
      <c r="D26" s="16">
        <f>D15+D25</f>
        <v>1572.287</v>
      </c>
      <c r="E26" s="16">
        <f>E15+E25</f>
        <v>45.777000000000001</v>
      </c>
      <c r="F26" s="16">
        <f>F15+F25</f>
        <v>61.991000000000007</v>
      </c>
      <c r="G26" s="16">
        <f>G15+G25</f>
        <v>200.95</v>
      </c>
    </row>
    <row r="27" spans="1:7" x14ac:dyDescent="0.25">
      <c r="A27" s="254" t="s">
        <v>34</v>
      </c>
      <c r="B27" s="255"/>
      <c r="C27" s="255"/>
      <c r="D27" s="255"/>
      <c r="E27" s="255"/>
      <c r="F27" s="255"/>
      <c r="G27" s="256"/>
    </row>
    <row r="28" spans="1:7" x14ac:dyDescent="0.25">
      <c r="A28" s="16"/>
      <c r="B28" s="245" t="s">
        <v>10</v>
      </c>
      <c r="C28" s="246"/>
      <c r="D28" s="246"/>
      <c r="E28" s="246"/>
      <c r="F28" s="246"/>
      <c r="G28" s="247"/>
    </row>
    <row r="29" spans="1:7" x14ac:dyDescent="0.25">
      <c r="A29" s="22"/>
      <c r="B29" s="1" t="s">
        <v>79</v>
      </c>
      <c r="C29" s="16">
        <v>20</v>
      </c>
      <c r="D29" s="16">
        <v>132</v>
      </c>
      <c r="E29" s="16">
        <v>7.3999999999999996E-2</v>
      </c>
      <c r="F29" s="16">
        <v>11.17</v>
      </c>
      <c r="G29" s="16">
        <v>0.26</v>
      </c>
    </row>
    <row r="30" spans="1:7" ht="30" x14ac:dyDescent="0.25">
      <c r="A30" s="22">
        <v>363</v>
      </c>
      <c r="B30" s="45" t="s">
        <v>121</v>
      </c>
      <c r="C30" s="17" t="s">
        <v>39</v>
      </c>
      <c r="D30" s="16">
        <v>248</v>
      </c>
      <c r="E30" s="16">
        <v>10.3</v>
      </c>
      <c r="F30" s="16">
        <v>11.7</v>
      </c>
      <c r="G30" s="16">
        <v>25.6</v>
      </c>
    </row>
    <row r="31" spans="1:7" x14ac:dyDescent="0.25">
      <c r="A31" s="22">
        <v>686</v>
      </c>
      <c r="B31" s="16" t="s">
        <v>37</v>
      </c>
      <c r="C31" s="17" t="s">
        <v>40</v>
      </c>
      <c r="D31" s="16">
        <v>60</v>
      </c>
      <c r="E31" s="16">
        <v>0.3</v>
      </c>
      <c r="F31" s="16"/>
      <c r="G31" s="16">
        <v>15.2</v>
      </c>
    </row>
    <row r="32" spans="1:7" x14ac:dyDescent="0.25">
      <c r="A32" s="22"/>
      <c r="B32" s="25" t="s">
        <v>122</v>
      </c>
      <c r="C32" s="17">
        <v>50</v>
      </c>
      <c r="D32" s="40">
        <v>92.034999999999997</v>
      </c>
      <c r="E32" s="16">
        <v>0.28100000000000003</v>
      </c>
      <c r="F32" s="16">
        <v>0.23100000000000001</v>
      </c>
      <c r="G32" s="16">
        <v>21.96</v>
      </c>
    </row>
    <row r="33" spans="1:15" x14ac:dyDescent="0.25">
      <c r="A33" s="22"/>
      <c r="B33" s="20" t="s">
        <v>16</v>
      </c>
      <c r="C33" s="16"/>
      <c r="D33" s="16">
        <f>SUM(D29:D32)</f>
        <v>532.03499999999997</v>
      </c>
      <c r="E33" s="16">
        <f>SUM(E29:E32)</f>
        <v>10.955000000000002</v>
      </c>
      <c r="F33" s="16">
        <f>SUM(F29:F32)</f>
        <v>23.100999999999999</v>
      </c>
      <c r="G33" s="16">
        <f>SUM(G29:G32)</f>
        <v>63.02</v>
      </c>
    </row>
    <row r="34" spans="1:15" x14ac:dyDescent="0.25">
      <c r="A34" s="23"/>
      <c r="B34" s="18" t="s">
        <v>17</v>
      </c>
      <c r="C34" s="16"/>
      <c r="D34" s="16"/>
      <c r="E34" s="16"/>
      <c r="F34" s="16"/>
      <c r="G34" s="16"/>
    </row>
    <row r="35" spans="1:15" x14ac:dyDescent="0.25">
      <c r="A35" s="23"/>
      <c r="B35" s="16" t="s">
        <v>41</v>
      </c>
      <c r="C35" s="16">
        <v>80</v>
      </c>
      <c r="D35" s="16">
        <v>13</v>
      </c>
      <c r="E35" s="16">
        <v>0.64</v>
      </c>
      <c r="F35" s="16"/>
      <c r="G35" s="16">
        <v>2.56</v>
      </c>
    </row>
    <row r="36" spans="1:15" x14ac:dyDescent="0.25">
      <c r="A36" s="22">
        <v>110</v>
      </c>
      <c r="B36" s="42" t="s">
        <v>143</v>
      </c>
      <c r="C36" s="40" t="s">
        <v>66</v>
      </c>
      <c r="D36" s="16">
        <v>82.86</v>
      </c>
      <c r="E36" s="16">
        <v>1.643</v>
      </c>
      <c r="F36" s="16">
        <v>3.5880000000000001</v>
      </c>
      <c r="G36" s="16">
        <v>11.911</v>
      </c>
      <c r="H36" s="2"/>
      <c r="I36" s="44"/>
      <c r="J36" s="47"/>
      <c r="K36" s="47"/>
      <c r="L36" s="47"/>
      <c r="M36" s="47"/>
      <c r="N36" s="47"/>
      <c r="O36" s="47"/>
    </row>
    <row r="37" spans="1:15" x14ac:dyDescent="0.25">
      <c r="A37" s="22">
        <v>371</v>
      </c>
      <c r="B37" s="1" t="s">
        <v>102</v>
      </c>
      <c r="C37" s="16">
        <v>100</v>
      </c>
      <c r="D37" s="16">
        <v>179</v>
      </c>
      <c r="E37" s="16">
        <v>25.68</v>
      </c>
      <c r="F37" s="16">
        <v>8.1199999999999992</v>
      </c>
      <c r="G37" s="49">
        <v>0.42</v>
      </c>
    </row>
    <row r="38" spans="1:15" x14ac:dyDescent="0.25">
      <c r="A38" s="22">
        <v>518</v>
      </c>
      <c r="B38" s="16" t="s">
        <v>43</v>
      </c>
      <c r="C38" s="16">
        <v>150</v>
      </c>
      <c r="D38" s="16">
        <v>159</v>
      </c>
      <c r="E38" s="16">
        <v>3.03</v>
      </c>
      <c r="F38" s="16">
        <v>4.93</v>
      </c>
      <c r="G38" s="16">
        <v>27.19</v>
      </c>
    </row>
    <row r="39" spans="1:15" x14ac:dyDescent="0.25">
      <c r="A39" s="15" t="s">
        <v>69</v>
      </c>
      <c r="B39" s="16" t="s">
        <v>68</v>
      </c>
      <c r="C39" s="17">
        <v>200</v>
      </c>
      <c r="D39" s="17">
        <v>64</v>
      </c>
      <c r="E39" s="17"/>
      <c r="F39" s="17"/>
      <c r="G39" s="17">
        <v>16.7</v>
      </c>
    </row>
    <row r="40" spans="1:15" x14ac:dyDescent="0.25">
      <c r="A40" s="22"/>
      <c r="B40" s="1" t="s">
        <v>122</v>
      </c>
      <c r="C40" s="24">
        <v>40</v>
      </c>
      <c r="D40" s="28">
        <v>73.628</v>
      </c>
      <c r="E40" s="23">
        <v>0.22500000000000001</v>
      </c>
      <c r="F40" s="23">
        <v>0.185</v>
      </c>
      <c r="G40" s="23">
        <v>17.57</v>
      </c>
    </row>
    <row r="41" spans="1:15" x14ac:dyDescent="0.25">
      <c r="A41" s="15"/>
      <c r="B41" s="1" t="s">
        <v>142</v>
      </c>
      <c r="C41" s="17">
        <v>48</v>
      </c>
      <c r="D41" s="40">
        <v>67.623999999999995</v>
      </c>
      <c r="E41" s="16">
        <v>1.391</v>
      </c>
      <c r="F41" s="16">
        <v>0.215</v>
      </c>
      <c r="G41" s="16">
        <v>15.42</v>
      </c>
    </row>
    <row r="42" spans="1:15" x14ac:dyDescent="0.25">
      <c r="A42" s="15" t="s">
        <v>20</v>
      </c>
      <c r="B42" s="16" t="s">
        <v>47</v>
      </c>
      <c r="C42" s="16">
        <v>100</v>
      </c>
      <c r="D42" s="16">
        <v>91</v>
      </c>
      <c r="E42" s="16">
        <v>1.5</v>
      </c>
      <c r="F42" s="16"/>
      <c r="G42" s="16">
        <v>22.4</v>
      </c>
    </row>
    <row r="43" spans="1:15" x14ac:dyDescent="0.25">
      <c r="A43" s="15"/>
      <c r="B43" s="16" t="s">
        <v>30</v>
      </c>
      <c r="C43" s="16">
        <v>200</v>
      </c>
      <c r="D43" s="16">
        <v>94</v>
      </c>
      <c r="E43" s="16">
        <v>1</v>
      </c>
      <c r="F43" s="16"/>
      <c r="G43" s="16">
        <v>21.2</v>
      </c>
    </row>
    <row r="44" spans="1:15" x14ac:dyDescent="0.25">
      <c r="A44" s="16"/>
      <c r="B44" s="16" t="s">
        <v>16</v>
      </c>
      <c r="C44" s="16"/>
      <c r="D44" s="16">
        <f>SUM(D35:D43)</f>
        <v>824.11200000000008</v>
      </c>
      <c r="E44" s="16">
        <f>SUM(E35:E43)</f>
        <v>35.109000000000002</v>
      </c>
      <c r="F44" s="16">
        <f>SUM(F35:F43)</f>
        <v>17.037999999999997</v>
      </c>
      <c r="G44" s="16">
        <f>SUM(G35:G43)</f>
        <v>135.37099999999998</v>
      </c>
    </row>
    <row r="45" spans="1:15" x14ac:dyDescent="0.25">
      <c r="A45" s="62"/>
      <c r="B45" s="18" t="s">
        <v>31</v>
      </c>
      <c r="C45" s="16"/>
      <c r="D45" s="16">
        <f>D33+D44</f>
        <v>1356.1469999999999</v>
      </c>
      <c r="E45" s="16">
        <f>E33+E44</f>
        <v>46.064000000000007</v>
      </c>
      <c r="F45" s="16">
        <f>F33+F44</f>
        <v>40.138999999999996</v>
      </c>
      <c r="G45" s="16">
        <f>G33+G44</f>
        <v>198.39099999999999</v>
      </c>
    </row>
    <row r="46" spans="1:15" x14ac:dyDescent="0.25">
      <c r="A46" s="80"/>
      <c r="B46" s="82"/>
      <c r="C46" s="83"/>
      <c r="D46" s="83"/>
      <c r="E46" s="83"/>
      <c r="F46" s="83"/>
      <c r="G46" s="84"/>
    </row>
    <row r="47" spans="1:15" x14ac:dyDescent="0.25">
      <c r="A47" s="23"/>
      <c r="B47" s="63"/>
      <c r="C47" s="80" t="s">
        <v>53</v>
      </c>
      <c r="D47" s="63"/>
      <c r="E47" s="63"/>
      <c r="F47" s="63"/>
      <c r="G47" s="64"/>
    </row>
    <row r="48" spans="1:15" x14ac:dyDescent="0.25">
      <c r="A48" s="22">
        <v>451</v>
      </c>
      <c r="B48" s="245" t="s">
        <v>10</v>
      </c>
      <c r="C48" s="246"/>
      <c r="D48" s="246"/>
      <c r="E48" s="246"/>
      <c r="F48" s="246"/>
      <c r="G48" s="247"/>
    </row>
    <row r="49" spans="1:7" x14ac:dyDescent="0.25">
      <c r="A49" s="22" t="s">
        <v>55</v>
      </c>
      <c r="B49" s="1" t="s">
        <v>115</v>
      </c>
      <c r="C49" s="40">
        <v>50</v>
      </c>
      <c r="D49" s="16">
        <v>149</v>
      </c>
      <c r="E49" s="16">
        <v>8.16</v>
      </c>
      <c r="F49" s="16">
        <v>9.11</v>
      </c>
      <c r="G49" s="16">
        <v>8.7899999999999991</v>
      </c>
    </row>
    <row r="50" spans="1:7" x14ac:dyDescent="0.25">
      <c r="A50" s="22">
        <v>630</v>
      </c>
      <c r="B50" s="16" t="s">
        <v>56</v>
      </c>
      <c r="C50" s="16">
        <v>150</v>
      </c>
      <c r="D50" s="16">
        <v>155</v>
      </c>
      <c r="E50" s="16">
        <v>4.37</v>
      </c>
      <c r="F50" s="16">
        <v>4</v>
      </c>
      <c r="G50" s="16">
        <v>25.9</v>
      </c>
    </row>
    <row r="51" spans="1:7" x14ac:dyDescent="0.25">
      <c r="A51" s="22"/>
      <c r="B51" s="16" t="s">
        <v>58</v>
      </c>
      <c r="C51" s="16">
        <v>200</v>
      </c>
      <c r="D51" s="16">
        <v>87</v>
      </c>
      <c r="E51" s="16">
        <v>1.6</v>
      </c>
      <c r="F51" s="16">
        <v>1.6</v>
      </c>
      <c r="G51" s="16">
        <v>17.3</v>
      </c>
    </row>
    <row r="52" spans="1:7" x14ac:dyDescent="0.25">
      <c r="A52" s="23"/>
      <c r="B52" s="25" t="s">
        <v>122</v>
      </c>
      <c r="C52" s="17">
        <v>50</v>
      </c>
      <c r="D52" s="40">
        <v>92.034999999999997</v>
      </c>
      <c r="E52" s="16">
        <v>0.28100000000000003</v>
      </c>
      <c r="F52" s="16">
        <v>0.23100000000000001</v>
      </c>
      <c r="G52" s="16">
        <v>21.96</v>
      </c>
    </row>
    <row r="53" spans="1:7" x14ac:dyDescent="0.25">
      <c r="A53" s="23"/>
      <c r="B53" s="16" t="s">
        <v>38</v>
      </c>
      <c r="C53" s="16">
        <v>150</v>
      </c>
      <c r="D53" s="16">
        <v>69</v>
      </c>
      <c r="E53" s="16">
        <v>0.6</v>
      </c>
      <c r="F53" s="16"/>
      <c r="G53" s="16">
        <v>16.95</v>
      </c>
    </row>
    <row r="54" spans="1:7" x14ac:dyDescent="0.25">
      <c r="A54" s="23"/>
      <c r="B54" s="16" t="s">
        <v>16</v>
      </c>
      <c r="C54" s="16"/>
      <c r="D54" s="16">
        <f>SUM(D49:D53)</f>
        <v>552.03499999999997</v>
      </c>
      <c r="E54" s="16">
        <f>SUM(E49:E53)</f>
        <v>15.011000000000001</v>
      </c>
      <c r="F54" s="16">
        <f>SUM(F49:F53)</f>
        <v>14.940999999999999</v>
      </c>
      <c r="G54" s="16">
        <f>SUM(G49:G53)</f>
        <v>90.899999999999991</v>
      </c>
    </row>
    <row r="55" spans="1:7" x14ac:dyDescent="0.25">
      <c r="A55" s="23"/>
      <c r="B55" s="18" t="s">
        <v>17</v>
      </c>
      <c r="C55" s="16"/>
      <c r="D55" s="16"/>
      <c r="E55" s="16"/>
      <c r="F55" s="16"/>
      <c r="G55" s="16"/>
    </row>
    <row r="56" spans="1:7" x14ac:dyDescent="0.25">
      <c r="A56" s="22">
        <v>124</v>
      </c>
      <c r="B56" s="1" t="s">
        <v>116</v>
      </c>
      <c r="C56" s="17" t="s">
        <v>60</v>
      </c>
      <c r="D56" s="16">
        <v>14</v>
      </c>
      <c r="E56" s="16">
        <v>0.4</v>
      </c>
      <c r="F56" s="16"/>
      <c r="G56" s="16">
        <v>3.2</v>
      </c>
    </row>
    <row r="57" spans="1:7" x14ac:dyDescent="0.25">
      <c r="A57" s="22">
        <v>448</v>
      </c>
      <c r="B57" s="42" t="s">
        <v>144</v>
      </c>
      <c r="C57" s="40" t="s">
        <v>66</v>
      </c>
      <c r="D57" s="16">
        <v>81.302999999999997</v>
      </c>
      <c r="E57" s="16">
        <v>1.6679999999999999</v>
      </c>
      <c r="F57" s="16">
        <v>4.0259999999999998</v>
      </c>
      <c r="G57" s="16">
        <v>9.6050000000000004</v>
      </c>
    </row>
    <row r="58" spans="1:7" x14ac:dyDescent="0.25">
      <c r="A58" s="22">
        <v>520</v>
      </c>
      <c r="B58" s="1" t="s">
        <v>108</v>
      </c>
      <c r="C58" s="17">
        <v>75</v>
      </c>
      <c r="D58" s="16">
        <v>335</v>
      </c>
      <c r="E58" s="16">
        <v>17.52</v>
      </c>
      <c r="F58" s="16">
        <v>26.67</v>
      </c>
      <c r="G58" s="16">
        <v>4.87</v>
      </c>
    </row>
    <row r="59" spans="1:7" x14ac:dyDescent="0.25">
      <c r="A59" s="22">
        <v>638</v>
      </c>
      <c r="B59" s="1" t="s">
        <v>104</v>
      </c>
      <c r="C59" s="17">
        <v>150</v>
      </c>
      <c r="D59" s="16">
        <v>120.578</v>
      </c>
      <c r="E59" s="16">
        <v>2.42</v>
      </c>
      <c r="F59" s="16">
        <v>3.4649999999999999</v>
      </c>
      <c r="G59" s="16">
        <v>22.134</v>
      </c>
    </row>
    <row r="60" spans="1:7" x14ac:dyDescent="0.25">
      <c r="A60" s="15"/>
      <c r="B60" s="1" t="s">
        <v>123</v>
      </c>
      <c r="C60" s="17">
        <v>200</v>
      </c>
      <c r="D60" s="17">
        <v>129</v>
      </c>
      <c r="E60" s="17">
        <v>0.6</v>
      </c>
      <c r="F60" s="17">
        <v>0</v>
      </c>
      <c r="G60" s="16">
        <v>31.6</v>
      </c>
    </row>
    <row r="61" spans="1:7" x14ac:dyDescent="0.25">
      <c r="A61" s="15"/>
      <c r="B61" s="25" t="s">
        <v>122</v>
      </c>
      <c r="C61" s="24">
        <v>40</v>
      </c>
      <c r="D61" s="28">
        <v>73.628</v>
      </c>
      <c r="E61" s="23">
        <v>0.22500000000000001</v>
      </c>
      <c r="F61" s="23">
        <v>0.185</v>
      </c>
      <c r="G61" s="23">
        <v>17.57</v>
      </c>
    </row>
    <row r="62" spans="1:7" x14ac:dyDescent="0.25">
      <c r="A62" s="15"/>
      <c r="B62" s="1" t="s">
        <v>142</v>
      </c>
      <c r="C62" s="17">
        <v>48</v>
      </c>
      <c r="D62" s="40">
        <v>67.623999999999995</v>
      </c>
      <c r="E62" s="16">
        <v>1.391</v>
      </c>
      <c r="F62" s="16">
        <v>0.215</v>
      </c>
      <c r="G62" s="16">
        <v>15.42</v>
      </c>
    </row>
    <row r="63" spans="1:7" x14ac:dyDescent="0.25">
      <c r="A63" s="16"/>
      <c r="B63" s="16" t="s">
        <v>16</v>
      </c>
      <c r="C63" s="16"/>
      <c r="D63" s="16">
        <f>SUM(D56:D62)</f>
        <v>821.13300000000004</v>
      </c>
      <c r="E63" s="16">
        <f>SUM(E56:E62)</f>
        <v>24.224000000000004</v>
      </c>
      <c r="F63" s="16">
        <f>SUM(F56:F62)</f>
        <v>34.561000000000007</v>
      </c>
      <c r="G63" s="16">
        <f>SUM(G56:G62)</f>
        <v>104.39899999999999</v>
      </c>
    </row>
    <row r="64" spans="1:7" x14ac:dyDescent="0.25">
      <c r="A64" s="65" t="s">
        <v>61</v>
      </c>
      <c r="B64" s="18" t="s">
        <v>31</v>
      </c>
      <c r="C64" s="16"/>
      <c r="D64" s="16">
        <f>D63+D54</f>
        <v>1373.1680000000001</v>
      </c>
      <c r="E64" s="16">
        <f>E63+E54</f>
        <v>39.235000000000007</v>
      </c>
      <c r="F64" s="16">
        <f>F63+F54</f>
        <v>49.50200000000001</v>
      </c>
      <c r="G64" s="16">
        <f>G63+G54</f>
        <v>195.29899999999998</v>
      </c>
    </row>
    <row r="65" spans="1:7" x14ac:dyDescent="0.25">
      <c r="A65" s="77"/>
      <c r="B65" s="82"/>
      <c r="C65" s="83"/>
      <c r="D65" s="83"/>
      <c r="E65" s="83"/>
      <c r="F65" s="83"/>
      <c r="G65" s="84"/>
    </row>
    <row r="66" spans="1:7" x14ac:dyDescent="0.25">
      <c r="A66" s="16"/>
      <c r="B66" s="66"/>
      <c r="C66" s="77" t="s">
        <v>61</v>
      </c>
      <c r="D66" s="66"/>
      <c r="E66" s="66"/>
      <c r="F66" s="66"/>
      <c r="G66" s="67"/>
    </row>
    <row r="67" spans="1:7" x14ac:dyDescent="0.25">
      <c r="A67" s="22"/>
      <c r="B67" s="245" t="s">
        <v>10</v>
      </c>
      <c r="C67" s="246"/>
      <c r="D67" s="246"/>
      <c r="E67" s="246"/>
      <c r="F67" s="246"/>
      <c r="G67" s="247"/>
    </row>
    <row r="68" spans="1:7" x14ac:dyDescent="0.25">
      <c r="A68" s="22">
        <v>311</v>
      </c>
      <c r="B68" s="23" t="s">
        <v>15</v>
      </c>
      <c r="C68" s="24">
        <v>15</v>
      </c>
      <c r="D68" s="24">
        <v>56</v>
      </c>
      <c r="E68" s="23">
        <v>4.16</v>
      </c>
      <c r="F68" s="23">
        <v>4.29</v>
      </c>
      <c r="G68" s="23">
        <v>0</v>
      </c>
    </row>
    <row r="69" spans="1:7" x14ac:dyDescent="0.25">
      <c r="A69" s="22">
        <v>692</v>
      </c>
      <c r="B69" s="25" t="s">
        <v>117</v>
      </c>
      <c r="C69" s="24" t="s">
        <v>62</v>
      </c>
      <c r="D69" s="24">
        <v>292</v>
      </c>
      <c r="E69" s="23">
        <v>7.7</v>
      </c>
      <c r="F69" s="23">
        <v>9.8000000000000007</v>
      </c>
      <c r="G69" s="23">
        <v>38.5</v>
      </c>
    </row>
    <row r="70" spans="1:7" x14ac:dyDescent="0.25">
      <c r="A70" s="22"/>
      <c r="B70" s="23" t="s">
        <v>13</v>
      </c>
      <c r="C70" s="24">
        <v>200</v>
      </c>
      <c r="D70" s="24">
        <v>109</v>
      </c>
      <c r="E70" s="23">
        <v>1.5</v>
      </c>
      <c r="F70" s="23">
        <v>1.5</v>
      </c>
      <c r="G70" s="23">
        <v>20.399999999999999</v>
      </c>
    </row>
    <row r="71" spans="1:7" x14ac:dyDescent="0.25">
      <c r="A71" s="23"/>
      <c r="B71" s="25" t="s">
        <v>122</v>
      </c>
      <c r="C71" s="17">
        <v>50</v>
      </c>
      <c r="D71" s="40">
        <v>92.034999999999997</v>
      </c>
      <c r="E71" s="16">
        <v>0.28100000000000003</v>
      </c>
      <c r="F71" s="16">
        <v>0.23100000000000001</v>
      </c>
      <c r="G71" s="16">
        <v>21.96</v>
      </c>
    </row>
    <row r="72" spans="1:7" x14ac:dyDescent="0.25">
      <c r="A72" s="23"/>
      <c r="B72" s="23" t="s">
        <v>16</v>
      </c>
      <c r="C72" s="24"/>
      <c r="D72" s="24">
        <f>SUM(D68:D71)</f>
        <v>549.03499999999997</v>
      </c>
      <c r="E72" s="23">
        <f>SUM(E68:E71)</f>
        <v>13.641</v>
      </c>
      <c r="F72" s="23">
        <f>SUM(F68:F71)</f>
        <v>15.821</v>
      </c>
      <c r="G72" s="23">
        <f>SUM(G68:G71)</f>
        <v>80.86</v>
      </c>
    </row>
    <row r="73" spans="1:7" x14ac:dyDescent="0.25">
      <c r="A73" s="22">
        <v>62</v>
      </c>
      <c r="B73" s="26" t="s">
        <v>17</v>
      </c>
      <c r="C73" s="23"/>
      <c r="D73" s="23"/>
      <c r="E73" s="23"/>
      <c r="F73" s="23"/>
      <c r="G73" s="23"/>
    </row>
    <row r="74" spans="1:7" x14ac:dyDescent="0.25">
      <c r="A74" s="22">
        <v>171</v>
      </c>
      <c r="B74" s="23" t="s">
        <v>63</v>
      </c>
      <c r="C74" s="24">
        <v>100</v>
      </c>
      <c r="D74" s="24">
        <v>84</v>
      </c>
      <c r="E74" s="24">
        <v>1.4</v>
      </c>
      <c r="F74" s="24">
        <v>5</v>
      </c>
      <c r="G74" s="24">
        <v>9.1999999999999993</v>
      </c>
    </row>
    <row r="75" spans="1:7" x14ac:dyDescent="0.25">
      <c r="A75" s="22">
        <v>443</v>
      </c>
      <c r="B75" s="23" t="s">
        <v>64</v>
      </c>
      <c r="C75" s="24" t="s">
        <v>66</v>
      </c>
      <c r="D75" s="24">
        <v>183</v>
      </c>
      <c r="E75" s="24">
        <v>5.2</v>
      </c>
      <c r="F75" s="24">
        <v>5.15</v>
      </c>
      <c r="G75" s="24">
        <v>29</v>
      </c>
    </row>
    <row r="76" spans="1:7" x14ac:dyDescent="0.25">
      <c r="A76" s="22">
        <v>631</v>
      </c>
      <c r="B76" s="23" t="s">
        <v>65</v>
      </c>
      <c r="C76" s="28">
        <v>150</v>
      </c>
      <c r="D76" s="24">
        <v>296.029</v>
      </c>
      <c r="E76" s="24">
        <v>14.067</v>
      </c>
      <c r="F76" s="24">
        <v>12.257999999999999</v>
      </c>
      <c r="G76" s="24">
        <v>34.81</v>
      </c>
    </row>
    <row r="77" spans="1:7" x14ac:dyDescent="0.25">
      <c r="A77" s="22"/>
      <c r="B77" s="25" t="s">
        <v>124</v>
      </c>
      <c r="C77" s="24">
        <v>200</v>
      </c>
      <c r="D77" s="24">
        <v>86</v>
      </c>
      <c r="E77" s="24"/>
      <c r="F77" s="24"/>
      <c r="G77" s="24">
        <v>21.5</v>
      </c>
    </row>
    <row r="78" spans="1:7" x14ac:dyDescent="0.25">
      <c r="A78" s="22"/>
      <c r="B78" s="1" t="s">
        <v>122</v>
      </c>
      <c r="C78" s="17">
        <v>35</v>
      </c>
      <c r="D78" s="28">
        <v>64.42</v>
      </c>
      <c r="E78" s="23">
        <v>0.19600000000000001</v>
      </c>
      <c r="F78" s="23">
        <v>0.161</v>
      </c>
      <c r="G78" s="23">
        <v>15.37</v>
      </c>
    </row>
    <row r="79" spans="1:7" x14ac:dyDescent="0.25">
      <c r="A79" s="22" t="s">
        <v>20</v>
      </c>
      <c r="B79" s="1" t="s">
        <v>142</v>
      </c>
      <c r="C79" s="17">
        <v>48</v>
      </c>
      <c r="D79" s="40">
        <v>67.623999999999995</v>
      </c>
      <c r="E79" s="16">
        <v>1.391</v>
      </c>
      <c r="F79" s="16">
        <v>0.215</v>
      </c>
      <c r="G79" s="16">
        <v>15.42</v>
      </c>
    </row>
    <row r="80" spans="1:7" x14ac:dyDescent="0.25">
      <c r="A80" s="22"/>
      <c r="B80" s="23" t="s">
        <v>29</v>
      </c>
      <c r="C80" s="23">
        <v>150</v>
      </c>
      <c r="D80" s="23">
        <v>57</v>
      </c>
      <c r="E80" s="23">
        <v>1.35</v>
      </c>
      <c r="F80" s="23">
        <v>0</v>
      </c>
      <c r="G80" s="23">
        <v>12.6</v>
      </c>
    </row>
    <row r="81" spans="1:21" x14ac:dyDescent="0.25">
      <c r="A81" s="22"/>
      <c r="B81" s="23" t="s">
        <v>30</v>
      </c>
      <c r="C81" s="24">
        <v>200</v>
      </c>
      <c r="D81" s="24">
        <v>94</v>
      </c>
      <c r="E81" s="24">
        <v>1</v>
      </c>
      <c r="F81" s="24"/>
      <c r="G81" s="24">
        <v>21.2</v>
      </c>
    </row>
    <row r="82" spans="1:21" x14ac:dyDescent="0.25">
      <c r="A82" s="57" t="s">
        <v>67</v>
      </c>
      <c r="B82" s="23" t="s">
        <v>16</v>
      </c>
      <c r="C82" s="24"/>
      <c r="D82" s="24">
        <f>SUM(D74:D81)</f>
        <v>932.07299999999998</v>
      </c>
      <c r="E82" s="24">
        <f>SUM(E74:E81)</f>
        <v>24.604000000000006</v>
      </c>
      <c r="F82" s="24">
        <f>SUM(F74:F81)</f>
        <v>22.784000000000002</v>
      </c>
      <c r="G82" s="24">
        <f>SUM(G74:G81)</f>
        <v>159.1</v>
      </c>
    </row>
    <row r="83" spans="1:21" x14ac:dyDescent="0.25">
      <c r="A83" s="22"/>
      <c r="B83" s="26" t="s">
        <v>31</v>
      </c>
      <c r="C83" s="24"/>
      <c r="D83" s="24">
        <f>D82+D72</f>
        <v>1481.1079999999999</v>
      </c>
      <c r="E83" s="24">
        <f>E82+E72</f>
        <v>38.245000000000005</v>
      </c>
      <c r="F83" s="24">
        <f>F82+F72</f>
        <v>38.605000000000004</v>
      </c>
      <c r="G83" s="24">
        <f>G82+G72</f>
        <v>239.95999999999998</v>
      </c>
    </row>
    <row r="84" spans="1:21" x14ac:dyDescent="0.25">
      <c r="A84" s="22">
        <v>272</v>
      </c>
      <c r="B84" s="85"/>
      <c r="C84" s="86"/>
      <c r="D84" s="86"/>
      <c r="E84" s="86"/>
      <c r="F84" s="86"/>
      <c r="G84" s="87"/>
    </row>
    <row r="85" spans="1:21" x14ac:dyDescent="0.25">
      <c r="A85" s="15" t="s">
        <v>69</v>
      </c>
      <c r="B85" s="60"/>
      <c r="C85" s="78" t="s">
        <v>67</v>
      </c>
      <c r="D85" s="60"/>
      <c r="E85" s="60"/>
      <c r="F85" s="60"/>
      <c r="G85" s="61"/>
    </row>
    <row r="86" spans="1:21" x14ac:dyDescent="0.25">
      <c r="A86" s="15"/>
      <c r="B86" s="240" t="s">
        <v>10</v>
      </c>
      <c r="C86" s="241"/>
      <c r="D86" s="241"/>
      <c r="E86" s="241"/>
      <c r="F86" s="241"/>
      <c r="G86" s="250"/>
    </row>
    <row r="87" spans="1:21" x14ac:dyDescent="0.25">
      <c r="A87" s="15" t="s">
        <v>20</v>
      </c>
      <c r="B87" s="45" t="s">
        <v>133</v>
      </c>
      <c r="C87" s="17">
        <v>150</v>
      </c>
      <c r="D87" s="16">
        <v>248</v>
      </c>
      <c r="E87" s="16">
        <v>10.3</v>
      </c>
      <c r="F87" s="16">
        <v>11.7</v>
      </c>
      <c r="G87" s="16">
        <v>25.6</v>
      </c>
    </row>
    <row r="88" spans="1:21" x14ac:dyDescent="0.25">
      <c r="A88" s="16"/>
      <c r="B88" s="16" t="s">
        <v>68</v>
      </c>
      <c r="C88" s="17">
        <v>200</v>
      </c>
      <c r="D88" s="17">
        <v>64</v>
      </c>
      <c r="E88" s="17"/>
      <c r="F88" s="17"/>
      <c r="G88" s="17">
        <v>16.7</v>
      </c>
    </row>
    <row r="89" spans="1:21" x14ac:dyDescent="0.25">
      <c r="A89" s="16"/>
      <c r="B89" s="25" t="s">
        <v>122</v>
      </c>
      <c r="C89" s="17">
        <v>50</v>
      </c>
      <c r="D89" s="40">
        <v>92.034999999999997</v>
      </c>
      <c r="E89" s="16">
        <v>0.28100000000000003</v>
      </c>
      <c r="F89" s="16">
        <v>0.23100000000000001</v>
      </c>
      <c r="G89" s="16">
        <v>21.96</v>
      </c>
      <c r="I89" s="44"/>
      <c r="J89" s="46"/>
      <c r="K89" s="53"/>
      <c r="L89" s="54"/>
      <c r="M89" s="54"/>
      <c r="N89" s="54"/>
      <c r="O89" s="54"/>
      <c r="P89" s="2"/>
      <c r="Q89" s="2"/>
      <c r="R89" s="2"/>
      <c r="S89" s="2"/>
      <c r="T89" s="2"/>
      <c r="U89" s="2"/>
    </row>
    <row r="90" spans="1:21" x14ac:dyDescent="0.25">
      <c r="A90" s="22" t="s">
        <v>69</v>
      </c>
      <c r="B90" s="16" t="s">
        <v>18</v>
      </c>
      <c r="C90" s="16">
        <v>100</v>
      </c>
      <c r="D90" s="16">
        <v>85</v>
      </c>
      <c r="E90" s="16">
        <v>5</v>
      </c>
      <c r="F90" s="16">
        <v>3.2</v>
      </c>
      <c r="G90" s="16">
        <v>8.48</v>
      </c>
    </row>
    <row r="91" spans="1:21" x14ac:dyDescent="0.25">
      <c r="A91" s="22">
        <v>132</v>
      </c>
      <c r="B91" s="16" t="s">
        <v>16</v>
      </c>
      <c r="C91" s="17"/>
      <c r="D91" s="17">
        <f>SUM(D87:D90)</f>
        <v>489.03499999999997</v>
      </c>
      <c r="E91" s="17">
        <f>SUM(E87:E90)</f>
        <v>15.581000000000001</v>
      </c>
      <c r="F91" s="17">
        <f>SUM(F87:F90)</f>
        <v>15.131</v>
      </c>
      <c r="G91" s="17">
        <f>SUM(G87:G90)</f>
        <v>72.739999999999995</v>
      </c>
    </row>
    <row r="92" spans="1:21" x14ac:dyDescent="0.25">
      <c r="A92" s="22">
        <v>451</v>
      </c>
      <c r="B92" s="18" t="s">
        <v>17</v>
      </c>
      <c r="C92" s="16"/>
      <c r="D92" s="16"/>
      <c r="E92" s="16"/>
      <c r="F92" s="16"/>
      <c r="G92" s="16"/>
    </row>
    <row r="93" spans="1:21" x14ac:dyDescent="0.25">
      <c r="A93" s="22">
        <v>510</v>
      </c>
      <c r="B93" s="23" t="s">
        <v>70</v>
      </c>
      <c r="C93" s="23">
        <v>100</v>
      </c>
      <c r="D93" s="24">
        <v>76</v>
      </c>
      <c r="E93" s="24">
        <v>1.43</v>
      </c>
      <c r="F93" s="24">
        <v>4.99</v>
      </c>
      <c r="G93" s="24">
        <v>8.32</v>
      </c>
    </row>
    <row r="94" spans="1:21" ht="30" x14ac:dyDescent="0.25">
      <c r="A94" s="22">
        <v>638</v>
      </c>
      <c r="B94" s="42" t="s">
        <v>145</v>
      </c>
      <c r="C94" s="28" t="s">
        <v>66</v>
      </c>
      <c r="D94" s="24">
        <v>103.806</v>
      </c>
      <c r="E94" s="24">
        <v>2.2050000000000001</v>
      </c>
      <c r="F94" s="24">
        <v>3.673</v>
      </c>
      <c r="G94" s="24">
        <v>16.96</v>
      </c>
    </row>
    <row r="95" spans="1:21" x14ac:dyDescent="0.25">
      <c r="A95" s="22"/>
      <c r="B95" s="25" t="s">
        <v>109</v>
      </c>
      <c r="C95" s="40">
        <v>75</v>
      </c>
      <c r="D95" s="16">
        <v>223</v>
      </c>
      <c r="E95" s="16">
        <v>11.82</v>
      </c>
      <c r="F95" s="16">
        <v>13.68</v>
      </c>
      <c r="G95" s="16">
        <v>12.54</v>
      </c>
    </row>
    <row r="96" spans="1:21" x14ac:dyDescent="0.25">
      <c r="A96" s="22" t="s">
        <v>20</v>
      </c>
      <c r="B96" s="25" t="s">
        <v>101</v>
      </c>
      <c r="C96" s="24">
        <v>150</v>
      </c>
      <c r="D96" s="23">
        <v>136.749</v>
      </c>
      <c r="E96" s="23">
        <v>4.3289999999999997</v>
      </c>
      <c r="F96" s="23">
        <v>2.88</v>
      </c>
      <c r="G96" s="23">
        <v>26.3</v>
      </c>
    </row>
    <row r="97" spans="1:7" x14ac:dyDescent="0.25">
      <c r="A97" s="22"/>
      <c r="B97" s="23" t="s">
        <v>28</v>
      </c>
      <c r="C97" s="24">
        <v>200</v>
      </c>
      <c r="D97" s="24">
        <v>137</v>
      </c>
      <c r="E97" s="24">
        <v>1.04</v>
      </c>
      <c r="F97" s="24"/>
      <c r="G97" s="24">
        <v>31.61</v>
      </c>
    </row>
    <row r="98" spans="1:7" x14ac:dyDescent="0.25">
      <c r="A98" s="22"/>
      <c r="B98" s="1" t="s">
        <v>122</v>
      </c>
      <c r="C98" s="17">
        <v>35</v>
      </c>
      <c r="D98" s="28">
        <v>64.42</v>
      </c>
      <c r="E98" s="23">
        <v>0.19600000000000001</v>
      </c>
      <c r="F98" s="23">
        <v>0.161</v>
      </c>
      <c r="G98" s="23">
        <v>15.37</v>
      </c>
    </row>
    <row r="99" spans="1:7" x14ac:dyDescent="0.25">
      <c r="A99" s="57" t="s">
        <v>73</v>
      </c>
      <c r="B99" s="1" t="s">
        <v>142</v>
      </c>
      <c r="C99" s="17">
        <v>48</v>
      </c>
      <c r="D99" s="40">
        <v>67.623999999999995</v>
      </c>
      <c r="E99" s="16">
        <v>1.391</v>
      </c>
      <c r="F99" s="16">
        <v>0.215</v>
      </c>
      <c r="G99" s="16">
        <v>15.42</v>
      </c>
    </row>
    <row r="100" spans="1:7" x14ac:dyDescent="0.25">
      <c r="A100" s="57" t="s">
        <v>9</v>
      </c>
      <c r="B100" s="23" t="s">
        <v>30</v>
      </c>
      <c r="C100" s="24">
        <v>200</v>
      </c>
      <c r="D100" s="24">
        <v>94</v>
      </c>
      <c r="E100" s="24">
        <v>1</v>
      </c>
      <c r="F100" s="24"/>
      <c r="G100" s="24">
        <v>21.2</v>
      </c>
    </row>
    <row r="101" spans="1:7" x14ac:dyDescent="0.25">
      <c r="A101" s="23"/>
      <c r="B101" s="23" t="s">
        <v>16</v>
      </c>
      <c r="C101" s="23"/>
      <c r="D101" s="23">
        <f>SUM(D93:D100)</f>
        <v>902.59899999999993</v>
      </c>
      <c r="E101" s="23">
        <f>SUM(E93:E100)</f>
        <v>23.411000000000001</v>
      </c>
      <c r="F101" s="23">
        <f>SUM(F93:F100)</f>
        <v>25.599</v>
      </c>
      <c r="G101" s="23">
        <f>SUM(G93:G100)</f>
        <v>147.72</v>
      </c>
    </row>
    <row r="102" spans="1:7" x14ac:dyDescent="0.25">
      <c r="A102" s="22">
        <v>311</v>
      </c>
      <c r="B102" s="26" t="s">
        <v>31</v>
      </c>
      <c r="C102" s="23"/>
      <c r="D102" s="23">
        <f>D101+D91</f>
        <v>1391.634</v>
      </c>
      <c r="E102" s="23">
        <f>E101+E91</f>
        <v>38.992000000000004</v>
      </c>
      <c r="F102" s="23">
        <f>F101+F91</f>
        <v>40.730000000000004</v>
      </c>
      <c r="G102" s="23">
        <f>G101+G91</f>
        <v>220.45999999999998</v>
      </c>
    </row>
    <row r="103" spans="1:7" x14ac:dyDescent="0.25">
      <c r="A103" s="22">
        <v>685</v>
      </c>
      <c r="B103" s="60"/>
      <c r="C103" s="60"/>
      <c r="D103" s="60"/>
      <c r="E103" s="60"/>
      <c r="F103" s="60"/>
      <c r="G103" s="61"/>
    </row>
    <row r="104" spans="1:7" x14ac:dyDescent="0.25">
      <c r="A104" s="22"/>
      <c r="B104" s="76"/>
      <c r="C104" s="78" t="s">
        <v>73</v>
      </c>
      <c r="D104" s="76"/>
      <c r="E104" s="76"/>
      <c r="F104" s="76"/>
      <c r="G104" s="79"/>
    </row>
    <row r="105" spans="1:7" x14ac:dyDescent="0.25">
      <c r="A105" s="15"/>
      <c r="B105" s="58"/>
      <c r="C105" s="78" t="s">
        <v>9</v>
      </c>
      <c r="D105" s="58"/>
      <c r="E105" s="58"/>
      <c r="F105" s="58"/>
      <c r="G105" s="59"/>
    </row>
    <row r="106" spans="1:7" x14ac:dyDescent="0.25">
      <c r="A106" s="15"/>
      <c r="B106" s="240" t="s">
        <v>10</v>
      </c>
      <c r="C106" s="241"/>
      <c r="D106" s="241"/>
      <c r="E106" s="241"/>
      <c r="F106" s="241"/>
      <c r="G106" s="250"/>
    </row>
    <row r="107" spans="1:7" x14ac:dyDescent="0.25">
      <c r="A107" s="16"/>
      <c r="B107" s="25" t="s">
        <v>118</v>
      </c>
      <c r="C107" s="24" t="s">
        <v>62</v>
      </c>
      <c r="D107" s="24">
        <v>292</v>
      </c>
      <c r="E107" s="24">
        <v>7.7</v>
      </c>
      <c r="F107" s="24">
        <v>11.8</v>
      </c>
      <c r="G107" s="24">
        <v>38.5</v>
      </c>
    </row>
    <row r="108" spans="1:7" x14ac:dyDescent="0.25">
      <c r="A108" s="23"/>
      <c r="B108" s="23" t="s">
        <v>74</v>
      </c>
      <c r="C108" s="24" t="s">
        <v>75</v>
      </c>
      <c r="D108" s="24">
        <v>58</v>
      </c>
      <c r="E108" s="24">
        <v>0.2</v>
      </c>
      <c r="F108" s="24">
        <v>0.01</v>
      </c>
      <c r="G108" s="24">
        <v>15.1</v>
      </c>
    </row>
    <row r="109" spans="1:7" x14ac:dyDescent="0.25">
      <c r="A109" s="22">
        <v>110</v>
      </c>
      <c r="B109" s="25" t="s">
        <v>122</v>
      </c>
      <c r="C109" s="17">
        <v>50</v>
      </c>
      <c r="D109" s="40">
        <v>92.034999999999997</v>
      </c>
      <c r="E109" s="16">
        <v>0.28100000000000003</v>
      </c>
      <c r="F109" s="16">
        <v>0.23100000000000001</v>
      </c>
      <c r="G109" s="16">
        <v>21.96</v>
      </c>
    </row>
    <row r="110" spans="1:7" x14ac:dyDescent="0.25">
      <c r="A110" s="22">
        <v>478</v>
      </c>
      <c r="B110" s="16" t="s">
        <v>38</v>
      </c>
      <c r="C110" s="16">
        <v>150</v>
      </c>
      <c r="D110" s="16">
        <v>69</v>
      </c>
      <c r="E110" s="16">
        <v>0.6</v>
      </c>
      <c r="F110" s="16"/>
      <c r="G110" s="16">
        <v>16.95</v>
      </c>
    </row>
    <row r="111" spans="1:7" x14ac:dyDescent="0.25">
      <c r="A111" s="22">
        <v>590</v>
      </c>
      <c r="B111" s="16" t="s">
        <v>16</v>
      </c>
      <c r="C111" s="17"/>
      <c r="D111" s="17">
        <f>SUM(D107:D110)</f>
        <v>511.03499999999997</v>
      </c>
      <c r="E111" s="17">
        <f t="shared" ref="E111:G111" si="1">SUM(E107:E110)</f>
        <v>8.7810000000000006</v>
      </c>
      <c r="F111" s="17">
        <f t="shared" si="1"/>
        <v>12.041</v>
      </c>
      <c r="G111" s="17">
        <f t="shared" si="1"/>
        <v>92.51</v>
      </c>
    </row>
    <row r="112" spans="1:7" x14ac:dyDescent="0.25">
      <c r="A112" s="22">
        <v>110</v>
      </c>
      <c r="B112" s="18" t="s">
        <v>17</v>
      </c>
      <c r="C112" s="16"/>
      <c r="D112" s="16"/>
      <c r="E112" s="16"/>
      <c r="F112" s="16"/>
      <c r="G112" s="16"/>
    </row>
    <row r="113" spans="1:16" x14ac:dyDescent="0.25">
      <c r="A113" s="22"/>
      <c r="B113" s="23" t="s">
        <v>41</v>
      </c>
      <c r="C113" s="24">
        <v>80</v>
      </c>
      <c r="D113" s="24">
        <v>13</v>
      </c>
      <c r="E113" s="24">
        <v>0.64</v>
      </c>
      <c r="F113" s="24"/>
      <c r="G113" s="24">
        <v>2.56</v>
      </c>
    </row>
    <row r="114" spans="1:16" x14ac:dyDescent="0.25">
      <c r="A114" s="22" t="s">
        <v>20</v>
      </c>
      <c r="B114" s="42" t="s">
        <v>143</v>
      </c>
      <c r="C114" s="40" t="s">
        <v>66</v>
      </c>
      <c r="D114" s="16">
        <v>82.86</v>
      </c>
      <c r="E114" s="16">
        <v>1.643</v>
      </c>
      <c r="F114" s="16">
        <v>3.5880000000000001</v>
      </c>
      <c r="G114" s="16">
        <v>11.911</v>
      </c>
    </row>
    <row r="115" spans="1:16" x14ac:dyDescent="0.25">
      <c r="A115" s="22"/>
      <c r="B115" s="23" t="s">
        <v>76</v>
      </c>
      <c r="C115" s="24">
        <v>121.5</v>
      </c>
      <c r="D115" s="24">
        <v>246</v>
      </c>
      <c r="E115" s="24">
        <v>9.48</v>
      </c>
      <c r="F115" s="24">
        <v>12.91</v>
      </c>
      <c r="G115" s="24">
        <v>23.87</v>
      </c>
    </row>
    <row r="116" spans="1:16" x14ac:dyDescent="0.25">
      <c r="A116" s="22"/>
      <c r="B116" s="25" t="s">
        <v>124</v>
      </c>
      <c r="C116" s="24">
        <v>200</v>
      </c>
      <c r="D116" s="24">
        <v>86</v>
      </c>
      <c r="E116" s="24"/>
      <c r="F116" s="24"/>
      <c r="G116" s="24">
        <v>21.5</v>
      </c>
    </row>
    <row r="117" spans="1:16" x14ac:dyDescent="0.25">
      <c r="A117" s="57" t="s">
        <v>34</v>
      </c>
      <c r="B117" s="1" t="s">
        <v>122</v>
      </c>
      <c r="C117" s="24">
        <v>40</v>
      </c>
      <c r="D117" s="28">
        <v>73.628</v>
      </c>
      <c r="E117" s="23">
        <v>0.22500000000000001</v>
      </c>
      <c r="F117" s="23">
        <v>0.185</v>
      </c>
      <c r="G117" s="23">
        <v>17.57</v>
      </c>
    </row>
    <row r="118" spans="1:16" x14ac:dyDescent="0.25">
      <c r="A118" s="23"/>
      <c r="B118" s="1" t="s">
        <v>142</v>
      </c>
      <c r="C118" s="17">
        <v>48</v>
      </c>
      <c r="D118" s="40">
        <v>67.623999999999995</v>
      </c>
      <c r="E118" s="16">
        <v>1.391</v>
      </c>
      <c r="F118" s="16">
        <v>0.215</v>
      </c>
      <c r="G118" s="16">
        <v>15.42</v>
      </c>
    </row>
    <row r="119" spans="1:16" x14ac:dyDescent="0.25">
      <c r="A119" s="22"/>
      <c r="B119" s="23" t="s">
        <v>72</v>
      </c>
      <c r="C119" s="23">
        <v>120</v>
      </c>
      <c r="D119" s="24">
        <v>50</v>
      </c>
      <c r="E119" s="24">
        <v>0.48</v>
      </c>
      <c r="F119" s="24"/>
      <c r="G119" s="24">
        <v>12.84</v>
      </c>
    </row>
    <row r="120" spans="1:16" x14ac:dyDescent="0.25">
      <c r="A120" s="22">
        <v>366</v>
      </c>
      <c r="B120" s="23" t="s">
        <v>30</v>
      </c>
      <c r="C120" s="24">
        <v>200</v>
      </c>
      <c r="D120" s="24">
        <v>94</v>
      </c>
      <c r="E120" s="24">
        <v>1</v>
      </c>
      <c r="F120" s="24"/>
      <c r="G120" s="24">
        <v>21.2</v>
      </c>
    </row>
    <row r="121" spans="1:16" x14ac:dyDescent="0.25">
      <c r="A121" s="22">
        <v>692</v>
      </c>
      <c r="B121" s="23" t="s">
        <v>16</v>
      </c>
      <c r="C121" s="24"/>
      <c r="D121" s="24">
        <f>SUM(D113:D120)</f>
        <v>713.11199999999997</v>
      </c>
      <c r="E121" s="24">
        <f>SUM(E113:E120)</f>
        <v>14.859</v>
      </c>
      <c r="F121" s="24">
        <f>SUM(F113:F120)</f>
        <v>16.898</v>
      </c>
      <c r="G121" s="24">
        <f>SUM(G113:G120)</f>
        <v>126.87100000000001</v>
      </c>
    </row>
    <row r="122" spans="1:16" x14ac:dyDescent="0.25">
      <c r="A122" s="22"/>
      <c r="B122" s="26" t="s">
        <v>31</v>
      </c>
      <c r="C122" s="24"/>
      <c r="D122" s="24">
        <f>D121+D111</f>
        <v>1224.1469999999999</v>
      </c>
      <c r="E122" s="24">
        <f>E121+E111</f>
        <v>23.64</v>
      </c>
      <c r="F122" s="24">
        <f>F121+F111</f>
        <v>28.939</v>
      </c>
      <c r="G122" s="24">
        <f>G121+G111</f>
        <v>219.38100000000003</v>
      </c>
    </row>
    <row r="123" spans="1:16" x14ac:dyDescent="0.25">
      <c r="A123" s="22"/>
      <c r="B123" s="85"/>
      <c r="C123" s="86"/>
      <c r="D123" s="86"/>
      <c r="E123" s="86"/>
      <c r="F123" s="86"/>
      <c r="G123" s="87"/>
    </row>
    <row r="124" spans="1:16" x14ac:dyDescent="0.25">
      <c r="A124" s="15"/>
      <c r="B124" s="60"/>
      <c r="C124" s="78" t="s">
        <v>34</v>
      </c>
      <c r="D124" s="60"/>
      <c r="E124" s="60"/>
      <c r="F124" s="60"/>
      <c r="G124" s="61"/>
    </row>
    <row r="125" spans="1:16" x14ac:dyDescent="0.25">
      <c r="A125" s="15" t="s">
        <v>20</v>
      </c>
      <c r="B125" s="240" t="s">
        <v>10</v>
      </c>
      <c r="C125" s="241"/>
      <c r="D125" s="241"/>
      <c r="E125" s="241"/>
      <c r="F125" s="241"/>
      <c r="G125" s="250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5">
      <c r="A126" s="15"/>
      <c r="B126" s="23" t="s">
        <v>78</v>
      </c>
      <c r="C126" s="23">
        <v>15</v>
      </c>
      <c r="D126" s="23">
        <v>56</v>
      </c>
      <c r="E126" s="23">
        <v>4</v>
      </c>
      <c r="F126" s="23">
        <v>4.0999999999999996</v>
      </c>
      <c r="G126" s="23">
        <v>0.8</v>
      </c>
      <c r="H126" s="2"/>
      <c r="I126" s="44"/>
      <c r="J126" s="2"/>
      <c r="K126" s="52"/>
      <c r="L126" s="47"/>
      <c r="M126" s="47"/>
      <c r="N126" s="47"/>
      <c r="O126" s="47"/>
      <c r="P126" s="2"/>
    </row>
    <row r="127" spans="1:16" ht="30" x14ac:dyDescent="0.25">
      <c r="A127" s="15"/>
      <c r="B127" s="19" t="s">
        <v>36</v>
      </c>
      <c r="C127" s="17" t="s">
        <v>39</v>
      </c>
      <c r="D127" s="16">
        <v>248</v>
      </c>
      <c r="E127" s="16">
        <v>10.3</v>
      </c>
      <c r="F127" s="16">
        <v>11.7</v>
      </c>
      <c r="G127" s="16">
        <v>25.6</v>
      </c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5">
      <c r="A128" s="23"/>
      <c r="B128" s="23" t="s">
        <v>13</v>
      </c>
      <c r="C128" s="24">
        <v>200</v>
      </c>
      <c r="D128" s="24">
        <v>109</v>
      </c>
      <c r="E128" s="23">
        <v>1.5</v>
      </c>
      <c r="F128" s="23">
        <v>1.5</v>
      </c>
      <c r="G128" s="23">
        <v>20.399999999999999</v>
      </c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5">
      <c r="A129" s="22">
        <v>139</v>
      </c>
      <c r="B129" s="25" t="s">
        <v>122</v>
      </c>
      <c r="C129" s="17">
        <v>50</v>
      </c>
      <c r="D129" s="40">
        <v>92.034999999999997</v>
      </c>
      <c r="E129" s="16">
        <v>0.28100000000000003</v>
      </c>
      <c r="F129" s="16">
        <v>0.23100000000000001</v>
      </c>
      <c r="G129" s="16">
        <v>21.96</v>
      </c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5">
      <c r="A130" s="22">
        <v>433</v>
      </c>
      <c r="B130" s="16" t="s">
        <v>47</v>
      </c>
      <c r="C130" s="17">
        <v>100</v>
      </c>
      <c r="D130" s="17">
        <v>90</v>
      </c>
      <c r="E130" s="16">
        <v>1.53</v>
      </c>
      <c r="F130" s="16"/>
      <c r="G130" s="16">
        <v>22.4</v>
      </c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5">
      <c r="A131" s="22">
        <v>520</v>
      </c>
      <c r="B131" s="16" t="s">
        <v>18</v>
      </c>
      <c r="C131" s="16">
        <v>100</v>
      </c>
      <c r="D131" s="16">
        <v>85</v>
      </c>
      <c r="E131" s="16">
        <v>5</v>
      </c>
      <c r="F131" s="16">
        <v>3.2</v>
      </c>
      <c r="G131" s="16">
        <v>8.48</v>
      </c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2">
        <v>638</v>
      </c>
      <c r="B132" s="16" t="s">
        <v>16</v>
      </c>
      <c r="C132" s="16"/>
      <c r="D132" s="16">
        <f>SUM(D126:D131)</f>
        <v>680.03499999999997</v>
      </c>
      <c r="E132" s="16">
        <f>SUM(E126:E131)</f>
        <v>22.611000000000001</v>
      </c>
      <c r="F132" s="16">
        <f>SUM(F126:F131)</f>
        <v>20.730999999999998</v>
      </c>
      <c r="G132" s="16">
        <f>SUM(G126:G131)</f>
        <v>99.64</v>
      </c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2"/>
      <c r="B133" s="18" t="s">
        <v>17</v>
      </c>
      <c r="C133" s="16"/>
      <c r="D133" s="16"/>
      <c r="E133" s="16"/>
      <c r="F133" s="16"/>
      <c r="G133" s="16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2" t="s">
        <v>20</v>
      </c>
      <c r="B134" s="23" t="s">
        <v>24</v>
      </c>
      <c r="C134" s="24">
        <v>80</v>
      </c>
      <c r="D134" s="24">
        <v>10</v>
      </c>
      <c r="E134" s="24"/>
      <c r="F134" s="24"/>
      <c r="G134" s="24">
        <v>2.56</v>
      </c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2"/>
      <c r="B135" s="25" t="s">
        <v>107</v>
      </c>
      <c r="C135" s="24" t="s">
        <v>32</v>
      </c>
      <c r="D135" s="24">
        <v>150</v>
      </c>
      <c r="E135" s="24">
        <v>9.07</v>
      </c>
      <c r="F135" s="24">
        <v>3.33</v>
      </c>
      <c r="G135" s="48">
        <v>22.32</v>
      </c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2"/>
      <c r="B136" s="25" t="s">
        <v>106</v>
      </c>
      <c r="C136" s="28" t="s">
        <v>98</v>
      </c>
      <c r="D136" s="24">
        <v>247</v>
      </c>
      <c r="E136" s="24">
        <v>16.23</v>
      </c>
      <c r="F136" s="24">
        <v>18.39</v>
      </c>
      <c r="G136" s="48">
        <v>4.26</v>
      </c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57" t="s">
        <v>53</v>
      </c>
      <c r="B137" s="1" t="s">
        <v>104</v>
      </c>
      <c r="C137" s="17">
        <v>150</v>
      </c>
      <c r="D137" s="16">
        <v>120.578</v>
      </c>
      <c r="E137" s="16">
        <v>2.42</v>
      </c>
      <c r="F137" s="16">
        <v>3.4649999999999999</v>
      </c>
      <c r="G137" s="16">
        <v>22.134</v>
      </c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3"/>
      <c r="B138" s="23" t="s">
        <v>28</v>
      </c>
      <c r="C138" s="24">
        <v>200</v>
      </c>
      <c r="D138" s="24">
        <v>137</v>
      </c>
      <c r="E138" s="24">
        <v>1.04</v>
      </c>
      <c r="F138" s="24"/>
      <c r="G138" s="48">
        <v>31.61</v>
      </c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3">
        <v>337</v>
      </c>
      <c r="B139" s="1" t="s">
        <v>122</v>
      </c>
      <c r="C139" s="24">
        <v>40</v>
      </c>
      <c r="D139" s="28">
        <v>73.628</v>
      </c>
      <c r="E139" s="23">
        <v>0.22500000000000001</v>
      </c>
      <c r="F139" s="23">
        <v>0.185</v>
      </c>
      <c r="G139" s="23">
        <v>17.57</v>
      </c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2">
        <v>311</v>
      </c>
      <c r="B140" s="1" t="s">
        <v>142</v>
      </c>
      <c r="C140" s="17">
        <v>48</v>
      </c>
      <c r="D140" s="40">
        <v>67.623999999999995</v>
      </c>
      <c r="E140" s="16">
        <v>1.391</v>
      </c>
      <c r="F140" s="16">
        <v>0.215</v>
      </c>
      <c r="G140" s="16">
        <v>15.42</v>
      </c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2">
        <v>686</v>
      </c>
      <c r="B141" s="23" t="s">
        <v>30</v>
      </c>
      <c r="C141" s="23">
        <v>200</v>
      </c>
      <c r="D141" s="24">
        <v>94</v>
      </c>
      <c r="E141" s="24">
        <v>1</v>
      </c>
      <c r="F141" s="24"/>
      <c r="G141" s="48">
        <v>21.2</v>
      </c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3"/>
      <c r="B142" s="23" t="s">
        <v>77</v>
      </c>
      <c r="C142" s="24"/>
      <c r="D142" s="24">
        <f>SUM(D134:D141)</f>
        <v>899.83</v>
      </c>
      <c r="E142" s="24">
        <f>SUM(E134:E141)</f>
        <v>31.375999999999998</v>
      </c>
      <c r="F142" s="24">
        <f>SUM(F134:F141)</f>
        <v>25.584999999999997</v>
      </c>
      <c r="G142" s="48">
        <f>SUM(G134:G141)</f>
        <v>137.07400000000001</v>
      </c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16"/>
      <c r="B143" s="23" t="s">
        <v>31</v>
      </c>
      <c r="C143" s="24"/>
      <c r="D143" s="24">
        <f>D142+D132</f>
        <v>1579.865</v>
      </c>
      <c r="E143" s="24">
        <f>E142+E132</f>
        <v>53.986999999999995</v>
      </c>
      <c r="F143" s="24">
        <f>F142+F132</f>
        <v>46.315999999999995</v>
      </c>
      <c r="G143" s="48">
        <f>G142+G132</f>
        <v>236.714</v>
      </c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16"/>
      <c r="B144" s="88"/>
      <c r="C144" s="86"/>
      <c r="D144" s="86"/>
      <c r="E144" s="86"/>
      <c r="F144" s="86"/>
      <c r="G144" s="86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2">
        <v>43</v>
      </c>
      <c r="B145" s="58"/>
      <c r="C145" s="78" t="s">
        <v>53</v>
      </c>
      <c r="D145" s="58"/>
      <c r="E145" s="58"/>
      <c r="F145" s="58"/>
      <c r="G145" s="58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2">
        <v>132</v>
      </c>
      <c r="B146" s="240" t="s">
        <v>10</v>
      </c>
      <c r="C146" s="241"/>
      <c r="D146" s="241"/>
      <c r="E146" s="241"/>
      <c r="F146" s="241"/>
      <c r="G146" s="241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2">
        <v>439</v>
      </c>
      <c r="B147" s="23" t="s">
        <v>80</v>
      </c>
      <c r="C147" s="24" t="s">
        <v>82</v>
      </c>
      <c r="D147" s="23">
        <v>64</v>
      </c>
      <c r="E147" s="23">
        <v>5.16</v>
      </c>
      <c r="F147" s="23">
        <v>4.6399999999999997</v>
      </c>
      <c r="G147" s="50">
        <v>0.32</v>
      </c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2" t="s">
        <v>55</v>
      </c>
      <c r="B148" s="25" t="s">
        <v>119</v>
      </c>
      <c r="C148" s="24" t="s">
        <v>62</v>
      </c>
      <c r="D148" s="24">
        <v>292</v>
      </c>
      <c r="E148" s="23">
        <v>7.7</v>
      </c>
      <c r="F148" s="23">
        <v>11.8</v>
      </c>
      <c r="G148" s="50">
        <v>38.5</v>
      </c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2" t="s">
        <v>69</v>
      </c>
      <c r="B149" s="23" t="s">
        <v>81</v>
      </c>
      <c r="C149" s="24" t="s">
        <v>40</v>
      </c>
      <c r="D149" s="23">
        <v>60</v>
      </c>
      <c r="E149" s="23">
        <v>0.3</v>
      </c>
      <c r="F149" s="23"/>
      <c r="G149" s="50">
        <v>47.1</v>
      </c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2"/>
      <c r="B150" s="25" t="s">
        <v>122</v>
      </c>
      <c r="C150" s="17">
        <v>50</v>
      </c>
      <c r="D150" s="40">
        <v>92.034999999999997</v>
      </c>
      <c r="E150" s="16">
        <v>0.28100000000000003</v>
      </c>
      <c r="F150" s="16">
        <v>0.23100000000000001</v>
      </c>
      <c r="G150" s="16">
        <v>21.96</v>
      </c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2"/>
      <c r="B151" s="16" t="s">
        <v>16</v>
      </c>
      <c r="C151" s="17"/>
      <c r="D151" s="17">
        <f>SUM(D147:D150)</f>
        <v>508.03499999999997</v>
      </c>
      <c r="E151" s="17">
        <f>SUM(E147:E150)</f>
        <v>13.441000000000001</v>
      </c>
      <c r="F151" s="17">
        <f>SUM(F147:F150)</f>
        <v>16.671000000000003</v>
      </c>
      <c r="G151" s="51">
        <f>SUM(G147:G150)</f>
        <v>107.88</v>
      </c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2" t="s">
        <v>20</v>
      </c>
      <c r="B152" s="18" t="s">
        <v>17</v>
      </c>
      <c r="C152" s="16"/>
      <c r="D152" s="16"/>
      <c r="E152" s="16"/>
      <c r="F152" s="16"/>
      <c r="G152" s="49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2"/>
      <c r="B153" s="23" t="s">
        <v>63</v>
      </c>
      <c r="C153" s="24">
        <v>100</v>
      </c>
      <c r="D153" s="24">
        <v>84</v>
      </c>
      <c r="E153" s="24">
        <v>1.4</v>
      </c>
      <c r="F153" s="24">
        <v>5</v>
      </c>
      <c r="G153" s="48">
        <v>9.1999999999999993</v>
      </c>
      <c r="H153" s="44"/>
      <c r="I153" s="44"/>
      <c r="J153" s="46"/>
      <c r="K153" s="53"/>
      <c r="L153" s="54"/>
      <c r="M153" s="54"/>
      <c r="N153" s="54"/>
      <c r="O153" s="54"/>
      <c r="P153" s="2"/>
    </row>
    <row r="154" spans="1:16" ht="30" x14ac:dyDescent="0.25">
      <c r="A154" s="22">
        <v>638</v>
      </c>
      <c r="B154" s="42" t="s">
        <v>145</v>
      </c>
      <c r="C154" s="28" t="s">
        <v>66</v>
      </c>
      <c r="D154" s="24">
        <v>103.806</v>
      </c>
      <c r="E154" s="24">
        <v>2.2050000000000001</v>
      </c>
      <c r="F154" s="24">
        <v>3.673</v>
      </c>
      <c r="G154" s="24">
        <v>16.96</v>
      </c>
    </row>
    <row r="155" spans="1:16" x14ac:dyDescent="0.25">
      <c r="A155" s="57" t="s">
        <v>61</v>
      </c>
      <c r="B155" s="25" t="s">
        <v>111</v>
      </c>
      <c r="C155" s="28">
        <v>75</v>
      </c>
      <c r="D155" s="23">
        <v>203</v>
      </c>
      <c r="E155" s="23">
        <v>17.12</v>
      </c>
      <c r="F155" s="23">
        <v>14.98</v>
      </c>
      <c r="G155" s="50">
        <v>0</v>
      </c>
    </row>
    <row r="156" spans="1:16" x14ac:dyDescent="0.25">
      <c r="A156" s="23"/>
      <c r="B156" s="23" t="s">
        <v>56</v>
      </c>
      <c r="C156" s="16">
        <v>150</v>
      </c>
      <c r="D156" s="16">
        <v>155</v>
      </c>
      <c r="E156" s="16">
        <v>4.37</v>
      </c>
      <c r="F156" s="16">
        <v>4</v>
      </c>
      <c r="G156" s="49">
        <v>25.9</v>
      </c>
    </row>
    <row r="157" spans="1:16" x14ac:dyDescent="0.25">
      <c r="A157" s="22">
        <v>413</v>
      </c>
      <c r="B157" s="23" t="s">
        <v>83</v>
      </c>
      <c r="C157" s="23">
        <v>200</v>
      </c>
      <c r="D157" s="23">
        <v>64</v>
      </c>
      <c r="E157" s="23"/>
      <c r="F157" s="23"/>
      <c r="G157" s="50">
        <v>16.7</v>
      </c>
    </row>
    <row r="158" spans="1:16" x14ac:dyDescent="0.25">
      <c r="A158" s="22">
        <v>508</v>
      </c>
      <c r="B158" s="1" t="s">
        <v>122</v>
      </c>
      <c r="C158" s="24">
        <v>40</v>
      </c>
      <c r="D158" s="28">
        <v>73.628</v>
      </c>
      <c r="E158" s="23">
        <v>0.22500000000000001</v>
      </c>
      <c r="F158" s="23">
        <v>0.185</v>
      </c>
      <c r="G158" s="23">
        <v>17.57</v>
      </c>
    </row>
    <row r="159" spans="1:16" x14ac:dyDescent="0.25">
      <c r="A159" s="22">
        <v>630</v>
      </c>
      <c r="B159" s="1" t="s">
        <v>142</v>
      </c>
      <c r="C159" s="17">
        <v>48</v>
      </c>
      <c r="D159" s="40">
        <v>67.623999999999995</v>
      </c>
      <c r="E159" s="16">
        <v>1.391</v>
      </c>
      <c r="F159" s="16">
        <v>0.215</v>
      </c>
      <c r="G159" s="16">
        <v>15.42</v>
      </c>
    </row>
    <row r="160" spans="1:16" x14ac:dyDescent="0.25">
      <c r="A160" s="22"/>
      <c r="B160" s="23" t="s">
        <v>29</v>
      </c>
      <c r="C160" s="23">
        <v>150</v>
      </c>
      <c r="D160" s="23">
        <v>57</v>
      </c>
      <c r="E160" s="23">
        <v>1.35</v>
      </c>
      <c r="F160" s="23"/>
      <c r="G160" s="50">
        <v>12.6</v>
      </c>
    </row>
    <row r="161" spans="1:15" x14ac:dyDescent="0.25">
      <c r="A161" s="22" t="s">
        <v>20</v>
      </c>
      <c r="B161" s="23" t="s">
        <v>30</v>
      </c>
      <c r="C161" s="23">
        <v>200</v>
      </c>
      <c r="D161" s="23">
        <v>94</v>
      </c>
      <c r="E161" s="23">
        <v>1</v>
      </c>
      <c r="F161" s="23"/>
      <c r="G161" s="50">
        <v>21.2</v>
      </c>
    </row>
    <row r="162" spans="1:15" x14ac:dyDescent="0.25">
      <c r="A162" s="22"/>
      <c r="B162" s="23" t="s">
        <v>16</v>
      </c>
      <c r="C162" s="23"/>
      <c r="D162" s="23">
        <f>SUM(D153:D161)</f>
        <v>902.05800000000011</v>
      </c>
      <c r="E162" s="23">
        <f>SUM(E153:E161)</f>
        <v>29.061000000000007</v>
      </c>
      <c r="F162" s="23">
        <f>SUM(F153:F161)</f>
        <v>28.052999999999997</v>
      </c>
      <c r="G162" s="50">
        <f>SUM(G153:G161)</f>
        <v>135.55000000000001</v>
      </c>
      <c r="H162" s="41"/>
    </row>
    <row r="163" spans="1:15" x14ac:dyDescent="0.25">
      <c r="A163" s="22"/>
      <c r="B163" s="23" t="s">
        <v>31</v>
      </c>
      <c r="C163" s="23"/>
      <c r="D163" s="23">
        <f>D162+D151</f>
        <v>1410.0930000000001</v>
      </c>
      <c r="E163" s="23">
        <f>E162+E151</f>
        <v>42.50200000000001</v>
      </c>
      <c r="F163" s="23">
        <f>F162+F151</f>
        <v>44.724000000000004</v>
      </c>
      <c r="G163" s="50">
        <f>G162+G151</f>
        <v>243.43</v>
      </c>
    </row>
    <row r="164" spans="1:15" x14ac:dyDescent="0.25">
      <c r="A164" s="22"/>
      <c r="B164" s="88"/>
      <c r="C164" s="88"/>
      <c r="D164" s="88"/>
      <c r="E164" s="88"/>
      <c r="F164" s="88"/>
      <c r="G164" s="88"/>
    </row>
    <row r="165" spans="1:15" x14ac:dyDescent="0.25">
      <c r="A165" s="22">
        <v>124</v>
      </c>
      <c r="B165" s="58"/>
      <c r="C165" s="78" t="s">
        <v>61</v>
      </c>
      <c r="D165" s="58"/>
      <c r="E165" s="58"/>
      <c r="F165" s="58"/>
      <c r="G165" s="58"/>
    </row>
    <row r="166" spans="1:15" x14ac:dyDescent="0.25">
      <c r="A166" s="22">
        <v>436</v>
      </c>
      <c r="B166" s="240" t="s">
        <v>10</v>
      </c>
      <c r="C166" s="241"/>
      <c r="D166" s="241"/>
      <c r="E166" s="241"/>
      <c r="F166" s="241"/>
      <c r="G166" s="241"/>
    </row>
    <row r="167" spans="1:15" x14ac:dyDescent="0.25">
      <c r="A167" s="22" t="s">
        <v>69</v>
      </c>
      <c r="B167" s="1" t="s">
        <v>113</v>
      </c>
      <c r="C167" s="17">
        <v>100</v>
      </c>
      <c r="D167" s="17">
        <v>271</v>
      </c>
      <c r="E167" s="17">
        <v>11.22</v>
      </c>
      <c r="F167" s="17">
        <v>14.38</v>
      </c>
      <c r="G167" s="51">
        <v>1.63</v>
      </c>
    </row>
    <row r="168" spans="1:15" x14ac:dyDescent="0.25">
      <c r="A168" s="15"/>
      <c r="B168" s="25" t="s">
        <v>101</v>
      </c>
      <c r="C168" s="24">
        <v>150</v>
      </c>
      <c r="D168" s="23">
        <v>136.749</v>
      </c>
      <c r="E168" s="23">
        <v>4.3289999999999997</v>
      </c>
      <c r="F168" s="23">
        <v>2.88</v>
      </c>
      <c r="G168" s="23">
        <v>26.3</v>
      </c>
    </row>
    <row r="169" spans="1:15" x14ac:dyDescent="0.25">
      <c r="A169" s="15"/>
      <c r="B169" s="16" t="s">
        <v>58</v>
      </c>
      <c r="C169" s="17">
        <v>200</v>
      </c>
      <c r="D169" s="17">
        <v>150</v>
      </c>
      <c r="E169" s="17">
        <v>3.8</v>
      </c>
      <c r="F169" s="17">
        <v>8</v>
      </c>
      <c r="G169" s="17">
        <v>25.8</v>
      </c>
      <c r="I169" s="24"/>
      <c r="J169" s="28"/>
      <c r="K169" s="23"/>
      <c r="L169" s="23"/>
      <c r="M169" s="23"/>
      <c r="N169" s="2"/>
      <c r="O169" s="2"/>
    </row>
    <row r="170" spans="1:15" x14ac:dyDescent="0.25">
      <c r="A170" s="15" t="s">
        <v>20</v>
      </c>
      <c r="B170" s="25" t="s">
        <v>122</v>
      </c>
      <c r="C170" s="17">
        <v>50</v>
      </c>
      <c r="D170" s="40">
        <v>92.034999999999997</v>
      </c>
      <c r="E170" s="16">
        <v>0.28100000000000003</v>
      </c>
      <c r="F170" s="16">
        <v>0.23100000000000001</v>
      </c>
      <c r="G170" s="16">
        <v>21.96</v>
      </c>
      <c r="I170" s="44"/>
      <c r="J170" s="46"/>
      <c r="K170" s="47"/>
      <c r="L170" s="47"/>
      <c r="M170" s="47"/>
      <c r="N170" s="47"/>
      <c r="O170" s="47"/>
    </row>
    <row r="171" spans="1:15" x14ac:dyDescent="0.25">
      <c r="A171" s="15"/>
      <c r="B171" s="16" t="s">
        <v>18</v>
      </c>
      <c r="C171" s="16">
        <v>100</v>
      </c>
      <c r="D171" s="16">
        <v>85</v>
      </c>
      <c r="E171" s="16">
        <v>5</v>
      </c>
      <c r="F171" s="16">
        <v>3.2</v>
      </c>
      <c r="G171" s="16">
        <v>8.48</v>
      </c>
    </row>
    <row r="172" spans="1:15" x14ac:dyDescent="0.25">
      <c r="A172" s="16"/>
      <c r="B172" s="16" t="s">
        <v>16</v>
      </c>
      <c r="C172" s="17"/>
      <c r="D172" s="17">
        <f>SUM(D167:D171)</f>
        <v>734.78399999999999</v>
      </c>
      <c r="E172" s="17">
        <f>SUM(E167:E171)</f>
        <v>24.63</v>
      </c>
      <c r="F172" s="17">
        <f>SUM(F167:F171)</f>
        <v>28.691000000000003</v>
      </c>
      <c r="G172" s="17">
        <f>SUM(G167:G171)</f>
        <v>84.17</v>
      </c>
    </row>
    <row r="173" spans="1:15" x14ac:dyDescent="0.25">
      <c r="A173" s="65" t="s">
        <v>67</v>
      </c>
      <c r="B173" s="18" t="s">
        <v>17</v>
      </c>
      <c r="C173" s="17"/>
      <c r="D173" s="17"/>
      <c r="E173" s="17"/>
      <c r="F173" s="17"/>
      <c r="G173" s="17"/>
    </row>
    <row r="174" spans="1:15" x14ac:dyDescent="0.25">
      <c r="A174" s="16"/>
      <c r="B174" s="16" t="s">
        <v>41</v>
      </c>
      <c r="C174" s="16">
        <v>80</v>
      </c>
      <c r="D174" s="16">
        <v>13</v>
      </c>
      <c r="E174" s="16">
        <v>0.64</v>
      </c>
      <c r="F174" s="16"/>
      <c r="G174" s="16">
        <v>2.56</v>
      </c>
    </row>
    <row r="175" spans="1:15" x14ac:dyDescent="0.25">
      <c r="A175" s="22">
        <v>451</v>
      </c>
      <c r="B175" s="42" t="s">
        <v>144</v>
      </c>
      <c r="C175" s="40" t="s">
        <v>66</v>
      </c>
      <c r="D175" s="16">
        <v>81.302999999999997</v>
      </c>
      <c r="E175" s="16">
        <v>1.6679999999999999</v>
      </c>
      <c r="F175" s="16">
        <v>4.0259999999999998</v>
      </c>
      <c r="G175" s="16">
        <v>9.6050000000000004</v>
      </c>
    </row>
    <row r="176" spans="1:15" x14ac:dyDescent="0.25">
      <c r="A176" s="22">
        <v>512</v>
      </c>
      <c r="B176" s="1" t="s">
        <v>100</v>
      </c>
      <c r="C176" s="17">
        <v>150</v>
      </c>
      <c r="D176" s="17">
        <v>175</v>
      </c>
      <c r="E176" s="17">
        <v>11.39</v>
      </c>
      <c r="F176" s="17">
        <v>5.91</v>
      </c>
      <c r="G176" s="17">
        <v>19.59</v>
      </c>
      <c r="J176" t="s">
        <v>125</v>
      </c>
      <c r="K176" t="s">
        <v>126</v>
      </c>
    </row>
    <row r="177" spans="1:12" x14ac:dyDescent="0.25">
      <c r="A177" s="22">
        <v>685</v>
      </c>
      <c r="B177" s="16" t="s">
        <v>68</v>
      </c>
      <c r="C177" s="17">
        <v>200</v>
      </c>
      <c r="D177" s="17">
        <v>64</v>
      </c>
      <c r="E177" s="17"/>
      <c r="F177" s="17"/>
      <c r="G177" s="17">
        <v>16.7</v>
      </c>
      <c r="K177">
        <v>5909</v>
      </c>
    </row>
    <row r="178" spans="1:12" x14ac:dyDescent="0.25">
      <c r="A178" s="22"/>
      <c r="B178" s="1" t="s">
        <v>122</v>
      </c>
      <c r="C178" s="24">
        <v>40</v>
      </c>
      <c r="D178" s="28">
        <v>73.628</v>
      </c>
      <c r="E178" s="23">
        <v>0.22500000000000001</v>
      </c>
      <c r="F178" s="23">
        <v>0.185</v>
      </c>
      <c r="G178" s="23">
        <v>17.57</v>
      </c>
      <c r="L178" t="s">
        <v>134</v>
      </c>
    </row>
    <row r="179" spans="1:12" x14ac:dyDescent="0.25">
      <c r="A179" s="22"/>
      <c r="B179" s="1" t="s">
        <v>142</v>
      </c>
      <c r="C179" s="17">
        <v>48</v>
      </c>
      <c r="D179" s="40">
        <v>67.623999999999995</v>
      </c>
      <c r="E179" s="16">
        <v>1.391</v>
      </c>
      <c r="F179" s="16">
        <v>0.215</v>
      </c>
      <c r="G179" s="16">
        <v>15.42</v>
      </c>
    </row>
    <row r="180" spans="1:12" x14ac:dyDescent="0.25">
      <c r="A180" s="23"/>
      <c r="B180" s="16" t="s">
        <v>47</v>
      </c>
      <c r="C180" s="16">
        <v>100</v>
      </c>
      <c r="D180" s="16">
        <v>91</v>
      </c>
      <c r="E180" s="16">
        <v>1.5</v>
      </c>
      <c r="F180" s="16"/>
      <c r="G180" s="16">
        <v>22.4</v>
      </c>
      <c r="J180" t="s">
        <v>127</v>
      </c>
      <c r="K180" t="s">
        <v>128</v>
      </c>
    </row>
    <row r="181" spans="1:12" x14ac:dyDescent="0.25">
      <c r="A181" s="23"/>
      <c r="B181" s="16" t="s">
        <v>30</v>
      </c>
      <c r="C181" s="17">
        <v>200</v>
      </c>
      <c r="D181" s="17">
        <v>94</v>
      </c>
      <c r="E181" s="17">
        <v>1</v>
      </c>
      <c r="F181" s="17"/>
      <c r="G181" s="17">
        <v>21.2</v>
      </c>
      <c r="K181" t="s">
        <v>130</v>
      </c>
    </row>
    <row r="182" spans="1:12" x14ac:dyDescent="0.25">
      <c r="A182" s="22">
        <v>160</v>
      </c>
      <c r="B182" s="16" t="s">
        <v>16</v>
      </c>
      <c r="C182" s="16"/>
      <c r="D182" s="17">
        <f>SUM(D174:D181)</f>
        <v>659.55499999999995</v>
      </c>
      <c r="E182" s="17">
        <f>SUM(E174:E181)</f>
        <v>17.814</v>
      </c>
      <c r="F182" s="17">
        <f>SUM(F174:F181)</f>
        <v>10.336</v>
      </c>
      <c r="G182" s="17">
        <f>SUM(G174:G181)</f>
        <v>125.045</v>
      </c>
      <c r="L182" t="s">
        <v>131</v>
      </c>
    </row>
    <row r="183" spans="1:12" x14ac:dyDescent="0.25">
      <c r="A183" s="22">
        <v>397</v>
      </c>
      <c r="B183" s="16" t="s">
        <v>31</v>
      </c>
      <c r="C183" s="16"/>
      <c r="D183" s="17">
        <f>D182+D172</f>
        <v>1394.3389999999999</v>
      </c>
      <c r="E183" s="17">
        <f>E182+E172</f>
        <v>42.444000000000003</v>
      </c>
      <c r="F183" s="17">
        <f>F182+F172</f>
        <v>39.027000000000001</v>
      </c>
      <c r="G183" s="17">
        <f>G182+G172</f>
        <v>209.215</v>
      </c>
    </row>
    <row r="184" spans="1:12" x14ac:dyDescent="0.25">
      <c r="A184" s="22">
        <v>520</v>
      </c>
      <c r="B184" s="66"/>
      <c r="C184" s="66"/>
      <c r="D184" s="66"/>
      <c r="E184" s="66"/>
      <c r="F184" s="66"/>
      <c r="G184" s="67"/>
    </row>
    <row r="185" spans="1:12" x14ac:dyDescent="0.25">
      <c r="A185" s="22">
        <v>590</v>
      </c>
      <c r="B185" s="245" t="s">
        <v>10</v>
      </c>
      <c r="C185" s="246"/>
      <c r="D185" s="246"/>
      <c r="E185" s="246"/>
      <c r="F185" s="246"/>
      <c r="G185" s="247"/>
    </row>
    <row r="186" spans="1:12" x14ac:dyDescent="0.25">
      <c r="A186" s="23"/>
      <c r="B186" s="25" t="s">
        <v>132</v>
      </c>
      <c r="C186" s="40">
        <v>75</v>
      </c>
      <c r="D186" s="16">
        <v>223</v>
      </c>
      <c r="E186" s="16">
        <v>11.82</v>
      </c>
      <c r="F186" s="16">
        <v>13.68</v>
      </c>
      <c r="G186" s="16">
        <v>12.54</v>
      </c>
    </row>
    <row r="187" spans="1:12" x14ac:dyDescent="0.25">
      <c r="A187" s="16"/>
      <c r="B187" s="25" t="s">
        <v>97</v>
      </c>
      <c r="C187" s="16">
        <v>150</v>
      </c>
      <c r="D187" s="16">
        <v>205</v>
      </c>
      <c r="E187" s="16">
        <v>3.3</v>
      </c>
      <c r="F187" s="16">
        <v>7.69</v>
      </c>
      <c r="G187" s="16">
        <v>31.86</v>
      </c>
    </row>
    <row r="188" spans="1:12" x14ac:dyDescent="0.25">
      <c r="A188" s="15" t="s">
        <v>20</v>
      </c>
      <c r="B188" s="1" t="s">
        <v>74</v>
      </c>
      <c r="C188" s="17" t="s">
        <v>75</v>
      </c>
      <c r="D188" s="16">
        <v>58</v>
      </c>
      <c r="E188" s="16">
        <v>0.2</v>
      </c>
      <c r="F188" s="16">
        <v>0.1</v>
      </c>
      <c r="G188" s="16">
        <v>15.1</v>
      </c>
    </row>
    <row r="189" spans="1:12" x14ac:dyDescent="0.25">
      <c r="A189" s="16"/>
      <c r="B189" s="25" t="s">
        <v>122</v>
      </c>
      <c r="C189" s="17">
        <v>50</v>
      </c>
      <c r="D189" s="40">
        <v>92.034999999999997</v>
      </c>
      <c r="E189" s="16">
        <v>0.28100000000000003</v>
      </c>
      <c r="F189" s="16">
        <v>0.23100000000000001</v>
      </c>
      <c r="G189" s="16">
        <v>21.96</v>
      </c>
    </row>
    <row r="190" spans="1:12" x14ac:dyDescent="0.25">
      <c r="A190" s="55"/>
      <c r="B190" s="16" t="s">
        <v>77</v>
      </c>
      <c r="C190" s="16"/>
      <c r="D190" s="16">
        <f>SUM(D186:D189)</f>
        <v>578.03499999999997</v>
      </c>
      <c r="E190" s="16">
        <f>SUM(E186:E189)</f>
        <v>15.601000000000001</v>
      </c>
      <c r="F190" s="16">
        <f>SUM(F186:F189)</f>
        <v>21.701000000000004</v>
      </c>
      <c r="G190" s="16">
        <f>SUM(G186:G189)</f>
        <v>81.460000000000008</v>
      </c>
    </row>
    <row r="191" spans="1:12" x14ac:dyDescent="0.25">
      <c r="A191" s="16"/>
      <c r="B191" s="18" t="s">
        <v>17</v>
      </c>
      <c r="C191" s="16"/>
      <c r="D191" s="16"/>
      <c r="E191" s="16"/>
      <c r="F191" s="16"/>
      <c r="G191" s="16"/>
    </row>
    <row r="192" spans="1:12" x14ac:dyDescent="0.25">
      <c r="A192" s="16"/>
      <c r="B192" s="16" t="s">
        <v>24</v>
      </c>
      <c r="C192" s="17">
        <v>80</v>
      </c>
      <c r="D192" s="17">
        <v>10</v>
      </c>
      <c r="E192" s="17"/>
      <c r="F192" s="17"/>
      <c r="G192" s="17">
        <v>2.56</v>
      </c>
    </row>
    <row r="193" spans="1:7" x14ac:dyDescent="0.25">
      <c r="A193" s="16"/>
      <c r="B193" s="16" t="s">
        <v>84</v>
      </c>
      <c r="C193" s="16">
        <v>250</v>
      </c>
      <c r="D193" s="16">
        <v>164</v>
      </c>
      <c r="E193" s="16">
        <v>5.7</v>
      </c>
      <c r="F193" s="16">
        <v>5.87</v>
      </c>
      <c r="G193" s="16">
        <v>21.83</v>
      </c>
    </row>
    <row r="194" spans="1:7" x14ac:dyDescent="0.25">
      <c r="A194" s="16"/>
      <c r="B194" s="1" t="s">
        <v>110</v>
      </c>
      <c r="C194" s="40" t="s">
        <v>147</v>
      </c>
      <c r="D194" s="16">
        <v>138.416</v>
      </c>
      <c r="E194" s="16">
        <v>12.398</v>
      </c>
      <c r="F194" s="16">
        <v>0.505</v>
      </c>
      <c r="G194" s="16">
        <v>6.9050000000000002</v>
      </c>
    </row>
    <row r="195" spans="1:7" ht="15.75" x14ac:dyDescent="0.25">
      <c r="A195" s="56"/>
      <c r="B195" s="1" t="s">
        <v>104</v>
      </c>
      <c r="C195" s="17">
        <v>150</v>
      </c>
      <c r="D195" s="16">
        <v>120.578</v>
      </c>
      <c r="E195" s="16">
        <v>2.42</v>
      </c>
      <c r="F195" s="16">
        <v>3.4649999999999999</v>
      </c>
      <c r="G195" s="16">
        <v>22.134</v>
      </c>
    </row>
    <row r="196" spans="1:7" x14ac:dyDescent="0.25">
      <c r="A196" s="12"/>
      <c r="B196" s="25" t="s">
        <v>124</v>
      </c>
      <c r="C196" s="24">
        <v>200</v>
      </c>
      <c r="D196" s="24">
        <v>86</v>
      </c>
      <c r="E196" s="24"/>
      <c r="F196" s="24"/>
      <c r="G196" s="24">
        <v>21.5</v>
      </c>
    </row>
    <row r="197" spans="1:7" x14ac:dyDescent="0.25">
      <c r="A197" s="12"/>
      <c r="B197" s="1" t="s">
        <v>142</v>
      </c>
      <c r="C197" s="17">
        <v>48</v>
      </c>
      <c r="D197" s="40">
        <v>67.623999999999995</v>
      </c>
      <c r="E197" s="16">
        <v>1.391</v>
      </c>
      <c r="F197" s="16">
        <v>0.215</v>
      </c>
      <c r="G197" s="16">
        <v>15.42</v>
      </c>
    </row>
    <row r="198" spans="1:7" x14ac:dyDescent="0.25">
      <c r="A198" s="12"/>
      <c r="B198" s="1" t="s">
        <v>122</v>
      </c>
      <c r="C198" s="17">
        <v>25</v>
      </c>
      <c r="D198" s="40">
        <v>36.81</v>
      </c>
      <c r="E198" s="16">
        <v>1.125</v>
      </c>
      <c r="F198" s="16">
        <v>9.1999999999999998E-2</v>
      </c>
      <c r="G198" s="16">
        <v>8.7859999999999996</v>
      </c>
    </row>
    <row r="199" spans="1:7" x14ac:dyDescent="0.25">
      <c r="A199" s="12"/>
      <c r="B199" s="16" t="s">
        <v>29</v>
      </c>
      <c r="C199" s="16">
        <v>150</v>
      </c>
      <c r="D199" s="16">
        <v>57</v>
      </c>
      <c r="E199" s="16">
        <v>1.35</v>
      </c>
      <c r="F199" s="16"/>
      <c r="G199" s="16">
        <v>12.6</v>
      </c>
    </row>
    <row r="200" spans="1:7" x14ac:dyDescent="0.25">
      <c r="A200" s="12"/>
      <c r="B200" s="16" t="s">
        <v>30</v>
      </c>
      <c r="C200" s="16">
        <v>200</v>
      </c>
      <c r="D200" s="16">
        <v>94</v>
      </c>
      <c r="E200" s="16">
        <v>1</v>
      </c>
      <c r="F200" s="16"/>
      <c r="G200" s="16">
        <v>21.2</v>
      </c>
    </row>
    <row r="201" spans="1:7" x14ac:dyDescent="0.25">
      <c r="A201" s="12"/>
      <c r="B201" s="16" t="s">
        <v>16</v>
      </c>
      <c r="C201" s="16"/>
      <c r="D201" s="16">
        <f>SUM(D192:D200)</f>
        <v>774.42800000000011</v>
      </c>
      <c r="E201" s="16">
        <f>SUM(E192:E200)</f>
        <v>25.384</v>
      </c>
      <c r="F201" s="16">
        <f>SUM(F192:F200)</f>
        <v>10.147</v>
      </c>
      <c r="G201" s="16">
        <f>SUM(G192:G200)</f>
        <v>132.935</v>
      </c>
    </row>
    <row r="202" spans="1:7" x14ac:dyDescent="0.25">
      <c r="A202" s="12"/>
      <c r="B202" s="55" t="s">
        <v>31</v>
      </c>
      <c r="C202" s="55"/>
      <c r="D202" s="55">
        <f>D201+D190</f>
        <v>1352.4630000000002</v>
      </c>
      <c r="E202" s="55">
        <f>E201+E190</f>
        <v>40.984999999999999</v>
      </c>
      <c r="F202" s="55">
        <f>F201+F190</f>
        <v>31.848000000000006</v>
      </c>
      <c r="G202" s="55">
        <f>G201+G190</f>
        <v>214.39500000000001</v>
      </c>
    </row>
    <row r="203" spans="1:7" x14ac:dyDescent="0.25">
      <c r="A203" s="12"/>
      <c r="B203" s="16"/>
      <c r="C203" s="16"/>
      <c r="D203" s="55"/>
      <c r="E203" s="16"/>
      <c r="F203" s="16"/>
      <c r="G203" s="16"/>
    </row>
    <row r="204" spans="1:7" x14ac:dyDescent="0.25">
      <c r="A204" s="12"/>
      <c r="B204" s="1" t="s">
        <v>140</v>
      </c>
      <c r="C204" s="16"/>
      <c r="D204" s="55">
        <f>D15+D33+D54+D72+D91+D111+D132+D151+D172+D190</f>
        <v>5729.0989999999993</v>
      </c>
      <c r="E204" s="55">
        <f>E15+E33+E54+E72+E91+E111+E132+E151+E172+E190</f>
        <v>163.89300000000003</v>
      </c>
      <c r="F204" s="55">
        <f>F15+F33+F54+F72+F91+F111+F132+F151+F172+F190</f>
        <v>197.89</v>
      </c>
      <c r="G204" s="55">
        <f>G15+G33+G54+G72+G91+G111+G132+G151+G172+G190</f>
        <v>829.75</v>
      </c>
    </row>
    <row r="205" spans="1:7" x14ac:dyDescent="0.25">
      <c r="A205" s="12"/>
      <c r="B205" s="16"/>
      <c r="C205" s="16"/>
      <c r="D205" s="55"/>
      <c r="E205" s="16"/>
      <c r="F205" s="16"/>
      <c r="G205" s="16"/>
    </row>
    <row r="206" spans="1:7" x14ac:dyDescent="0.25">
      <c r="A206" s="12"/>
      <c r="B206" s="1" t="s">
        <v>141</v>
      </c>
      <c r="C206" s="16"/>
      <c r="D206" s="55">
        <f>D25+D44+D63+D82+D101+D121+D142+D162+D182+D201</f>
        <v>8406.152</v>
      </c>
      <c r="E206" s="55">
        <f>E25+E44+E63+E82+E101+E121+E142+E162+E182+E201</f>
        <v>247.97800000000001</v>
      </c>
      <c r="F206" s="55">
        <f>F25+F44+F63+F82+F101+F121+F142+F162+F182+F201</f>
        <v>223.93100000000001</v>
      </c>
      <c r="G206" s="55">
        <f>G25+G44+G63+G82+G101+G121+G142+G162+G182+G201</f>
        <v>1348.4449999999999</v>
      </c>
    </row>
    <row r="207" spans="1:7" ht="15.75" x14ac:dyDescent="0.25">
      <c r="A207" s="12"/>
      <c r="B207" s="56"/>
      <c r="C207" s="56"/>
      <c r="D207" s="56"/>
      <c r="E207" s="56"/>
      <c r="F207" s="56"/>
      <c r="G207" s="56"/>
    </row>
    <row r="208" spans="1:7" ht="15.75" x14ac:dyDescent="0.25">
      <c r="A208" s="12"/>
      <c r="B208" s="248" t="s">
        <v>85</v>
      </c>
      <c r="C208" s="248"/>
      <c r="D208" s="248"/>
      <c r="E208" s="248"/>
      <c r="F208" s="21"/>
      <c r="G208" s="21"/>
    </row>
    <row r="209" spans="1:7" ht="15.75" x14ac:dyDescent="0.25">
      <c r="A209" s="12"/>
      <c r="B209" s="239" t="s">
        <v>86</v>
      </c>
      <c r="C209" s="239"/>
      <c r="D209" s="239"/>
      <c r="E209" s="239"/>
      <c r="F209" s="239"/>
      <c r="G209" s="239"/>
    </row>
    <row r="210" spans="1:7" ht="15.75" x14ac:dyDescent="0.25">
      <c r="A210" s="12"/>
      <c r="B210" s="239" t="s">
        <v>87</v>
      </c>
      <c r="C210" s="239"/>
      <c r="D210" s="239"/>
      <c r="E210" s="239"/>
      <c r="F210" s="239"/>
      <c r="G210" s="239"/>
    </row>
    <row r="211" spans="1:7" ht="15.75" x14ac:dyDescent="0.25">
      <c r="A211" s="12"/>
      <c r="B211" s="239" t="s">
        <v>88</v>
      </c>
      <c r="C211" s="239"/>
      <c r="D211" s="239"/>
      <c r="E211" s="239"/>
      <c r="F211" s="239"/>
      <c r="G211" s="239"/>
    </row>
    <row r="212" spans="1:7" ht="15.75" x14ac:dyDescent="0.25">
      <c r="A212" s="12"/>
      <c r="B212" s="239" t="s">
        <v>89</v>
      </c>
      <c r="C212" s="239"/>
      <c r="D212" s="239"/>
      <c r="E212" s="239"/>
      <c r="F212" s="239"/>
      <c r="G212" s="239"/>
    </row>
    <row r="213" spans="1:7" ht="15.75" x14ac:dyDescent="0.25">
      <c r="A213" s="12"/>
      <c r="B213" s="239" t="s">
        <v>91</v>
      </c>
      <c r="C213" s="239"/>
      <c r="D213" s="239"/>
      <c r="E213" s="239"/>
      <c r="F213" s="239"/>
      <c r="G213" s="239"/>
    </row>
    <row r="214" spans="1:7" ht="15.75" x14ac:dyDescent="0.25">
      <c r="A214" s="12"/>
      <c r="B214" s="239" t="s">
        <v>90</v>
      </c>
      <c r="C214" s="239"/>
      <c r="D214" s="239"/>
      <c r="E214" s="239"/>
      <c r="F214" s="239"/>
      <c r="G214" s="239"/>
    </row>
    <row r="215" spans="1:7" ht="15.75" x14ac:dyDescent="0.25">
      <c r="A215" s="29"/>
      <c r="B215" s="239" t="s">
        <v>92</v>
      </c>
      <c r="C215" s="239"/>
      <c r="D215" s="239"/>
      <c r="E215" s="239"/>
      <c r="F215" s="239"/>
      <c r="G215" s="239"/>
    </row>
    <row r="216" spans="1:7" ht="15.75" x14ac:dyDescent="0.25">
      <c r="A216" s="70"/>
      <c r="B216" s="239" t="s">
        <v>93</v>
      </c>
      <c r="C216" s="239"/>
      <c r="D216" s="239"/>
      <c r="E216" s="239"/>
      <c r="F216" s="239"/>
      <c r="G216" s="239"/>
    </row>
    <row r="217" spans="1:7" ht="15.75" x14ac:dyDescent="0.25">
      <c r="A217" s="70"/>
      <c r="B217" s="239" t="s">
        <v>94</v>
      </c>
      <c r="C217" s="239"/>
      <c r="D217" s="239"/>
      <c r="E217" s="239"/>
      <c r="F217" s="239"/>
      <c r="G217" s="239"/>
    </row>
    <row r="218" spans="1:7" ht="15.75" x14ac:dyDescent="0.25">
      <c r="A218" s="70"/>
      <c r="B218" s="239" t="s">
        <v>95</v>
      </c>
      <c r="C218" s="239"/>
      <c r="D218" s="239"/>
      <c r="E218" s="239"/>
      <c r="F218" s="239"/>
      <c r="G218" s="239"/>
    </row>
    <row r="219" spans="1:7" ht="15.75" x14ac:dyDescent="0.25">
      <c r="A219" s="70"/>
      <c r="B219" s="239" t="s">
        <v>103</v>
      </c>
      <c r="C219" s="239"/>
      <c r="D219" s="239"/>
      <c r="E219" s="239"/>
      <c r="F219" s="239"/>
      <c r="G219" s="239"/>
    </row>
    <row r="220" spans="1:7" ht="15.75" x14ac:dyDescent="0.25">
      <c r="A220" s="73"/>
      <c r="B220" s="21" t="s">
        <v>135</v>
      </c>
      <c r="C220" s="21"/>
      <c r="D220" s="21"/>
      <c r="E220" s="21"/>
      <c r="F220" s="21"/>
      <c r="G220" s="21"/>
    </row>
    <row r="221" spans="1:7" ht="15.75" x14ac:dyDescent="0.25">
      <c r="A221" s="38"/>
      <c r="B221" s="21" t="s">
        <v>136</v>
      </c>
      <c r="C221" s="12"/>
      <c r="D221" s="12"/>
      <c r="E221" s="12"/>
      <c r="F221" s="12"/>
      <c r="G221" s="12"/>
    </row>
    <row r="222" spans="1:7" ht="15.75" x14ac:dyDescent="0.25">
      <c r="A222" s="32"/>
      <c r="B222" s="21" t="s">
        <v>137</v>
      </c>
      <c r="C222" s="12"/>
      <c r="D222" s="12"/>
      <c r="E222" s="12"/>
      <c r="F222" s="12"/>
      <c r="G222" s="12"/>
    </row>
    <row r="223" spans="1:7" ht="15.75" x14ac:dyDescent="0.25">
      <c r="A223" s="32"/>
      <c r="B223" s="21" t="s">
        <v>138</v>
      </c>
      <c r="C223" s="21"/>
      <c r="D223" s="21"/>
      <c r="E223" s="21"/>
      <c r="F223" s="21"/>
      <c r="G223" s="21"/>
    </row>
    <row r="224" spans="1:7" ht="15.75" x14ac:dyDescent="0.25">
      <c r="A224" s="32"/>
      <c r="B224" s="21" t="s">
        <v>139</v>
      </c>
      <c r="C224" s="21"/>
      <c r="D224" s="21"/>
      <c r="E224" s="21"/>
      <c r="F224" s="21"/>
      <c r="G224" s="21"/>
    </row>
    <row r="225" spans="1:7" ht="15.75" x14ac:dyDescent="0.25">
      <c r="A225" s="32"/>
      <c r="B225" s="21"/>
      <c r="C225" s="21"/>
      <c r="D225" s="21"/>
      <c r="E225" s="21"/>
      <c r="F225" s="21"/>
      <c r="G225" s="21"/>
    </row>
    <row r="226" spans="1:7" x14ac:dyDescent="0.25">
      <c r="A226" s="32"/>
      <c r="B226" s="12"/>
      <c r="C226" s="12"/>
      <c r="D226" s="12"/>
      <c r="E226" s="12"/>
      <c r="F226" s="12"/>
      <c r="G226" s="12"/>
    </row>
    <row r="227" spans="1:7" x14ac:dyDescent="0.25">
      <c r="A227" s="32"/>
      <c r="B227" s="30"/>
      <c r="C227" s="30"/>
      <c r="D227" s="30"/>
      <c r="E227" s="30"/>
      <c r="F227" s="30"/>
      <c r="G227" s="31"/>
    </row>
    <row r="228" spans="1:7" x14ac:dyDescent="0.25">
      <c r="A228" s="32"/>
      <c r="B228" s="71"/>
      <c r="C228" s="71"/>
      <c r="D228" s="71"/>
      <c r="E228" s="71"/>
      <c r="F228" s="71"/>
      <c r="G228" s="72"/>
    </row>
    <row r="229" spans="1:7" x14ac:dyDescent="0.25">
      <c r="A229" s="32"/>
      <c r="B229" s="71"/>
      <c r="C229" s="71"/>
      <c r="D229" s="71"/>
      <c r="E229" s="71"/>
      <c r="F229" s="71"/>
      <c r="G229" s="72"/>
    </row>
    <row r="230" spans="1:7" x14ac:dyDescent="0.25">
      <c r="A230" s="32"/>
      <c r="B230" s="71"/>
      <c r="C230" s="71"/>
      <c r="D230" s="71"/>
      <c r="E230" s="71"/>
      <c r="F230" s="71"/>
      <c r="G230" s="72"/>
    </row>
    <row r="231" spans="1:7" x14ac:dyDescent="0.25">
      <c r="A231" s="32"/>
      <c r="B231" s="71"/>
      <c r="C231" s="71"/>
      <c r="D231" s="71"/>
      <c r="E231" s="71"/>
      <c r="F231" s="71"/>
      <c r="G231" s="72"/>
    </row>
    <row r="232" spans="1:7" ht="15.75" x14ac:dyDescent="0.25">
      <c r="A232" s="32"/>
      <c r="B232" s="74"/>
      <c r="C232" s="74"/>
      <c r="D232" s="74"/>
      <c r="E232" s="74"/>
      <c r="F232" s="74"/>
      <c r="G232" s="75"/>
    </row>
    <row r="233" spans="1:7" x14ac:dyDescent="0.25">
      <c r="A233" s="32"/>
      <c r="B233" s="37"/>
      <c r="C233" s="37"/>
      <c r="D233" s="37"/>
      <c r="E233" s="37"/>
      <c r="F233" s="37"/>
      <c r="G233" s="39"/>
    </row>
    <row r="234" spans="1:7" x14ac:dyDescent="0.25">
      <c r="A234" s="32"/>
      <c r="B234" s="2"/>
      <c r="C234" s="2"/>
      <c r="D234" s="2"/>
      <c r="E234" s="2"/>
      <c r="F234" s="2"/>
      <c r="G234" s="33"/>
    </row>
    <row r="235" spans="1:7" x14ac:dyDescent="0.25">
      <c r="A235" s="32"/>
      <c r="B235" s="2"/>
      <c r="C235" s="2"/>
      <c r="D235" s="2"/>
      <c r="E235" s="2"/>
      <c r="F235" s="2"/>
      <c r="G235" s="33"/>
    </row>
    <row r="236" spans="1:7" x14ac:dyDescent="0.25">
      <c r="A236" s="32"/>
      <c r="B236" s="2"/>
      <c r="C236" s="2"/>
      <c r="D236" s="2"/>
      <c r="E236" s="2"/>
      <c r="F236" s="2"/>
      <c r="G236" s="33"/>
    </row>
    <row r="237" spans="1:7" x14ac:dyDescent="0.25">
      <c r="A237" s="32"/>
      <c r="B237" s="2"/>
      <c r="C237" s="2"/>
      <c r="D237" s="2"/>
      <c r="E237" s="2"/>
      <c r="F237" s="2"/>
      <c r="G237" s="33"/>
    </row>
    <row r="238" spans="1:7" x14ac:dyDescent="0.25">
      <c r="A238" s="32"/>
      <c r="B238" s="238"/>
      <c r="C238" s="238"/>
      <c r="D238" s="238"/>
      <c r="E238" s="238"/>
      <c r="F238" s="238"/>
      <c r="G238" s="33"/>
    </row>
    <row r="239" spans="1:7" x14ac:dyDescent="0.25">
      <c r="A239" s="32"/>
      <c r="B239" s="238"/>
      <c r="C239" s="238"/>
      <c r="D239" s="238"/>
      <c r="E239" s="238"/>
      <c r="F239" s="238"/>
      <c r="G239" s="33"/>
    </row>
    <row r="240" spans="1:7" x14ac:dyDescent="0.25">
      <c r="A240" s="32"/>
      <c r="B240" s="238"/>
      <c r="C240" s="238"/>
      <c r="D240" s="238"/>
      <c r="E240" s="238"/>
      <c r="F240" s="238"/>
      <c r="G240" s="33"/>
    </row>
    <row r="241" spans="1:7" x14ac:dyDescent="0.25">
      <c r="A241" s="32"/>
      <c r="B241" s="229"/>
      <c r="C241" s="229"/>
      <c r="D241" s="229"/>
      <c r="E241" s="229"/>
      <c r="F241" s="229"/>
      <c r="G241" s="33"/>
    </row>
    <row r="242" spans="1:7" x14ac:dyDescent="0.25">
      <c r="A242" s="32"/>
      <c r="B242" s="2"/>
      <c r="C242" s="2"/>
      <c r="D242" s="2"/>
      <c r="E242" s="2"/>
      <c r="F242" s="2"/>
      <c r="G242" s="33"/>
    </row>
    <row r="243" spans="1:7" x14ac:dyDescent="0.25">
      <c r="A243" s="32"/>
      <c r="B243" s="2"/>
      <c r="C243" s="2"/>
      <c r="D243" s="2"/>
      <c r="E243" s="2"/>
      <c r="F243" s="2"/>
      <c r="G243" s="33"/>
    </row>
    <row r="244" spans="1:7" x14ac:dyDescent="0.25">
      <c r="A244" s="32"/>
      <c r="B244" s="2"/>
      <c r="C244" s="2"/>
      <c r="D244" s="2"/>
      <c r="E244" s="2"/>
      <c r="F244" s="2"/>
      <c r="G244" s="33"/>
    </row>
    <row r="245" spans="1:7" ht="18.75" x14ac:dyDescent="0.3">
      <c r="A245" s="32"/>
      <c r="B245" s="230"/>
      <c r="C245" s="230"/>
      <c r="D245" s="230"/>
      <c r="E245" s="230"/>
      <c r="F245" s="230"/>
      <c r="G245" s="33"/>
    </row>
    <row r="246" spans="1:7" ht="18.75" x14ac:dyDescent="0.3">
      <c r="A246" s="32"/>
      <c r="B246" s="230"/>
      <c r="C246" s="230"/>
      <c r="D246" s="230"/>
      <c r="E246" s="230"/>
      <c r="F246" s="230"/>
      <c r="G246" s="33"/>
    </row>
    <row r="247" spans="1:7" ht="18.75" x14ac:dyDescent="0.3">
      <c r="A247" s="32"/>
      <c r="B247" s="230"/>
      <c r="C247" s="230"/>
      <c r="D247" s="230"/>
      <c r="E247" s="230"/>
      <c r="F247" s="230"/>
      <c r="G247" s="33"/>
    </row>
    <row r="248" spans="1:7" ht="18.75" x14ac:dyDescent="0.3">
      <c r="A248" s="32"/>
      <c r="B248" s="231" t="s">
        <v>96</v>
      </c>
      <c r="C248" s="231"/>
      <c r="D248" s="231"/>
      <c r="E248" s="231"/>
      <c r="F248" s="231"/>
      <c r="G248" s="33"/>
    </row>
    <row r="249" spans="1:7" x14ac:dyDescent="0.25">
      <c r="A249" s="32"/>
      <c r="B249" s="37"/>
      <c r="C249" s="37"/>
      <c r="D249" s="37"/>
      <c r="E249" s="37"/>
      <c r="F249" s="37"/>
      <c r="G249" s="33"/>
    </row>
    <row r="250" spans="1:7" x14ac:dyDescent="0.25">
      <c r="A250" s="32"/>
      <c r="B250" s="2"/>
      <c r="C250" s="2"/>
      <c r="D250" s="2"/>
      <c r="E250" s="2"/>
      <c r="F250" s="2"/>
      <c r="G250" s="33"/>
    </row>
    <row r="251" spans="1:7" x14ac:dyDescent="0.25">
      <c r="A251" s="32"/>
      <c r="B251" s="2"/>
      <c r="C251" s="2"/>
      <c r="D251" s="2"/>
      <c r="E251" s="2"/>
      <c r="F251" s="2"/>
      <c r="G251" s="33"/>
    </row>
    <row r="252" spans="1:7" x14ac:dyDescent="0.25">
      <c r="A252" s="32"/>
      <c r="B252" s="2"/>
      <c r="C252" s="2"/>
      <c r="D252" s="2"/>
      <c r="E252" s="2"/>
      <c r="F252" s="2"/>
      <c r="G252" s="33"/>
    </row>
    <row r="253" spans="1:7" x14ac:dyDescent="0.25">
      <c r="A253" s="32"/>
      <c r="B253" s="2"/>
      <c r="C253" s="2"/>
      <c r="D253" s="2"/>
      <c r="E253" s="2"/>
      <c r="F253" s="2"/>
      <c r="G253" s="33"/>
    </row>
    <row r="254" spans="1:7" x14ac:dyDescent="0.25">
      <c r="A254" s="32"/>
      <c r="B254" s="2"/>
      <c r="C254" s="2"/>
      <c r="D254" s="2"/>
      <c r="E254" s="2"/>
      <c r="F254" s="2"/>
      <c r="G254" s="33"/>
    </row>
    <row r="255" spans="1:7" x14ac:dyDescent="0.25">
      <c r="A255" s="32"/>
      <c r="B255" s="2"/>
      <c r="C255" s="2"/>
      <c r="D255" s="2"/>
      <c r="E255" s="2"/>
      <c r="F255" s="2"/>
      <c r="G255" s="33"/>
    </row>
    <row r="256" spans="1:7" x14ac:dyDescent="0.25">
      <c r="A256" s="32"/>
      <c r="B256" s="2"/>
      <c r="C256" s="2"/>
      <c r="D256" s="2"/>
      <c r="E256" s="2"/>
      <c r="F256" s="2"/>
      <c r="G256" s="33"/>
    </row>
    <row r="257" spans="1:7" x14ac:dyDescent="0.25">
      <c r="A257" s="32"/>
      <c r="B257" s="2"/>
      <c r="C257" s="2"/>
      <c r="D257" s="2"/>
      <c r="E257" s="2"/>
      <c r="F257" s="2"/>
      <c r="G257" s="33"/>
    </row>
    <row r="258" spans="1:7" x14ac:dyDescent="0.25">
      <c r="A258" s="32"/>
      <c r="B258" s="2"/>
      <c r="C258" s="2"/>
      <c r="D258" s="2"/>
      <c r="E258" s="2"/>
      <c r="F258" s="2"/>
      <c r="G258" s="33"/>
    </row>
    <row r="259" spans="1:7" x14ac:dyDescent="0.25">
      <c r="A259" s="32"/>
      <c r="B259" s="2"/>
      <c r="C259" s="2"/>
      <c r="D259" s="2"/>
      <c r="E259" s="2"/>
      <c r="F259" s="2"/>
      <c r="G259" s="33"/>
    </row>
    <row r="260" spans="1:7" x14ac:dyDescent="0.25">
      <c r="A260" s="32"/>
      <c r="B260" s="2"/>
      <c r="C260" s="2"/>
      <c r="D260" s="2"/>
      <c r="E260" s="2"/>
      <c r="F260" s="2"/>
      <c r="G260" s="33"/>
    </row>
    <row r="261" spans="1:7" x14ac:dyDescent="0.25">
      <c r="A261" s="32"/>
      <c r="B261" s="2"/>
      <c r="C261" s="2"/>
      <c r="D261" s="2"/>
      <c r="E261" s="2"/>
      <c r="F261" s="2"/>
      <c r="G261" s="33"/>
    </row>
    <row r="262" spans="1:7" x14ac:dyDescent="0.25">
      <c r="A262" s="32"/>
      <c r="B262" s="2"/>
      <c r="C262" s="2"/>
      <c r="D262" s="2"/>
      <c r="E262" s="2"/>
      <c r="F262" s="2"/>
      <c r="G262" s="33"/>
    </row>
    <row r="263" spans="1:7" x14ac:dyDescent="0.25">
      <c r="A263" s="32"/>
      <c r="B263" s="2"/>
      <c r="C263" s="2"/>
      <c r="D263" s="2"/>
      <c r="E263" s="2"/>
      <c r="F263" s="2"/>
      <c r="G263" s="33"/>
    </row>
    <row r="264" spans="1:7" x14ac:dyDescent="0.25">
      <c r="A264" s="32"/>
      <c r="B264" s="2"/>
      <c r="C264" s="2"/>
      <c r="D264" s="2"/>
      <c r="E264" s="2"/>
      <c r="F264" s="2"/>
      <c r="G264" s="33"/>
    </row>
    <row r="265" spans="1:7" x14ac:dyDescent="0.25">
      <c r="A265" s="32"/>
      <c r="B265" s="2"/>
      <c r="C265" s="2"/>
      <c r="D265" s="2"/>
      <c r="E265" s="2"/>
      <c r="F265" s="2"/>
      <c r="G265" s="33"/>
    </row>
    <row r="266" spans="1:7" x14ac:dyDescent="0.25">
      <c r="A266" s="32"/>
      <c r="B266" s="2"/>
      <c r="C266" s="2"/>
      <c r="D266" s="2"/>
      <c r="E266" s="2"/>
      <c r="F266" s="2"/>
      <c r="G266" s="33"/>
    </row>
    <row r="267" spans="1:7" x14ac:dyDescent="0.25">
      <c r="A267" s="32"/>
      <c r="B267" s="2"/>
      <c r="C267" s="2"/>
      <c r="D267" s="2"/>
      <c r="E267" s="2"/>
      <c r="F267" s="2"/>
      <c r="G267" s="33"/>
    </row>
    <row r="268" spans="1:7" x14ac:dyDescent="0.25">
      <c r="A268" s="32"/>
      <c r="B268" s="2"/>
      <c r="C268" s="2"/>
      <c r="D268" s="2"/>
      <c r="E268" s="2"/>
      <c r="F268" s="2"/>
      <c r="G268" s="33"/>
    </row>
    <row r="269" spans="1:7" x14ac:dyDescent="0.25">
      <c r="A269" s="32"/>
      <c r="B269" s="2"/>
      <c r="C269" s="2"/>
      <c r="D269" s="2"/>
      <c r="E269" s="2"/>
      <c r="F269" s="2"/>
      <c r="G269" s="33"/>
    </row>
    <row r="270" spans="1:7" x14ac:dyDescent="0.25">
      <c r="A270" s="32"/>
      <c r="B270" s="2"/>
      <c r="C270" s="2"/>
      <c r="D270" s="2"/>
      <c r="E270" s="2"/>
      <c r="F270" s="2"/>
      <c r="G270" s="33"/>
    </row>
    <row r="271" spans="1:7" x14ac:dyDescent="0.25">
      <c r="A271" s="32"/>
      <c r="B271" s="2"/>
      <c r="C271" s="2"/>
      <c r="D271" s="2"/>
      <c r="E271" s="2"/>
      <c r="F271" s="2"/>
      <c r="G271" s="33"/>
    </row>
    <row r="272" spans="1:7" x14ac:dyDescent="0.25">
      <c r="A272" s="32"/>
      <c r="B272" s="2"/>
      <c r="C272" s="2"/>
      <c r="D272" s="2"/>
      <c r="E272" s="2"/>
      <c r="F272" s="2"/>
      <c r="G272" s="33"/>
    </row>
    <row r="273" spans="1:7" x14ac:dyDescent="0.25">
      <c r="A273" s="32"/>
      <c r="B273" s="2"/>
      <c r="C273" s="2"/>
      <c r="D273" s="2"/>
      <c r="E273" s="2"/>
      <c r="F273" s="2"/>
      <c r="G273" s="33"/>
    </row>
    <row r="274" spans="1:7" x14ac:dyDescent="0.25">
      <c r="A274" s="32"/>
      <c r="B274" s="2"/>
      <c r="C274" s="2"/>
      <c r="D274" s="2"/>
      <c r="E274" s="2"/>
      <c r="F274" s="2"/>
      <c r="G274" s="33"/>
    </row>
    <row r="275" spans="1:7" x14ac:dyDescent="0.25">
      <c r="A275" s="32"/>
      <c r="B275" s="2"/>
      <c r="C275" s="2"/>
      <c r="D275" s="2"/>
      <c r="E275" s="2"/>
      <c r="F275" s="2"/>
      <c r="G275" s="33"/>
    </row>
    <row r="276" spans="1:7" x14ac:dyDescent="0.25">
      <c r="A276" s="32"/>
      <c r="B276" s="2"/>
      <c r="C276" s="2"/>
      <c r="D276" s="2"/>
      <c r="E276" s="2"/>
      <c r="F276" s="2"/>
      <c r="G276" s="33"/>
    </row>
    <row r="277" spans="1:7" x14ac:dyDescent="0.25">
      <c r="A277" s="32"/>
      <c r="B277" s="2"/>
      <c r="C277" s="2"/>
      <c r="D277" s="2"/>
      <c r="E277" s="2"/>
      <c r="F277" s="2"/>
      <c r="G277" s="33"/>
    </row>
    <row r="278" spans="1:7" x14ac:dyDescent="0.25">
      <c r="A278" s="32"/>
      <c r="B278" s="2"/>
      <c r="C278" s="2"/>
      <c r="D278" s="2"/>
      <c r="E278" s="2"/>
      <c r="F278" s="2"/>
      <c r="G278" s="33"/>
    </row>
    <row r="279" spans="1:7" x14ac:dyDescent="0.25">
      <c r="A279" s="32"/>
      <c r="B279" s="2"/>
      <c r="C279" s="2"/>
      <c r="D279" s="2"/>
      <c r="E279" s="2"/>
      <c r="F279" s="2"/>
      <c r="G279" s="33"/>
    </row>
    <row r="280" spans="1:7" x14ac:dyDescent="0.25">
      <c r="A280" s="32"/>
      <c r="B280" s="2"/>
      <c r="C280" s="2"/>
      <c r="D280" s="2"/>
      <c r="E280" s="2"/>
      <c r="F280" s="2"/>
      <c r="G280" s="33"/>
    </row>
    <row r="281" spans="1:7" x14ac:dyDescent="0.25">
      <c r="A281" s="32"/>
      <c r="B281" s="2"/>
      <c r="C281" s="2"/>
      <c r="D281" s="2"/>
      <c r="E281" s="2"/>
      <c r="F281" s="2"/>
      <c r="G281" s="33"/>
    </row>
    <row r="282" spans="1:7" x14ac:dyDescent="0.25">
      <c r="A282" s="34"/>
      <c r="B282" s="2"/>
      <c r="C282" s="2"/>
      <c r="D282" s="2"/>
      <c r="E282" s="2"/>
      <c r="F282" s="2"/>
      <c r="G282" s="33"/>
    </row>
    <row r="283" spans="1:7" x14ac:dyDescent="0.25">
      <c r="B283" s="2"/>
      <c r="C283" s="2" t="s">
        <v>99</v>
      </c>
      <c r="D283" s="2"/>
      <c r="E283" s="2"/>
      <c r="F283" s="2"/>
      <c r="G283" s="33"/>
    </row>
    <row r="284" spans="1:7" x14ac:dyDescent="0.25">
      <c r="B284" s="2"/>
      <c r="C284" s="2"/>
      <c r="D284" s="2"/>
      <c r="E284" s="2"/>
      <c r="F284" s="2"/>
      <c r="G284" s="33"/>
    </row>
    <row r="285" spans="1:7" x14ac:dyDescent="0.25">
      <c r="B285" s="2"/>
      <c r="C285" s="2"/>
      <c r="D285" s="2"/>
      <c r="E285" s="2"/>
      <c r="F285" s="2"/>
      <c r="G285" s="33"/>
    </row>
    <row r="286" spans="1:7" x14ac:dyDescent="0.25">
      <c r="B286" s="2"/>
      <c r="C286" s="2"/>
      <c r="D286" s="2"/>
      <c r="E286" s="2"/>
      <c r="F286" s="2"/>
      <c r="G286" s="33"/>
    </row>
    <row r="287" spans="1:7" x14ac:dyDescent="0.25">
      <c r="B287" s="2"/>
      <c r="C287" s="2"/>
      <c r="D287" s="2"/>
      <c r="E287" s="2"/>
      <c r="F287" s="2"/>
      <c r="G287" s="33"/>
    </row>
    <row r="288" spans="1:7" x14ac:dyDescent="0.25">
      <c r="B288" s="2"/>
      <c r="C288" s="2"/>
      <c r="D288" s="2"/>
      <c r="E288" s="2"/>
      <c r="F288" s="2"/>
      <c r="G288" s="33"/>
    </row>
    <row r="289" spans="2:7" x14ac:dyDescent="0.25">
      <c r="B289" s="2"/>
      <c r="C289" s="2"/>
      <c r="D289" s="2"/>
      <c r="E289" s="2"/>
      <c r="F289" s="2"/>
      <c r="G289" s="33"/>
    </row>
    <row r="290" spans="2:7" x14ac:dyDescent="0.25">
      <c r="B290" s="2"/>
      <c r="C290" s="2"/>
      <c r="D290" s="2"/>
      <c r="E290" s="2"/>
      <c r="F290" s="2"/>
      <c r="G290" s="33"/>
    </row>
    <row r="291" spans="2:7" x14ac:dyDescent="0.25">
      <c r="B291" s="2"/>
      <c r="C291" s="2"/>
      <c r="D291" s="2"/>
      <c r="E291" s="2"/>
      <c r="F291" s="2"/>
      <c r="G291" s="33"/>
    </row>
    <row r="292" spans="2:7" x14ac:dyDescent="0.25">
      <c r="B292" s="2"/>
      <c r="C292" s="2"/>
      <c r="D292" s="2"/>
      <c r="E292" s="2"/>
      <c r="F292" s="2"/>
      <c r="G292" s="33"/>
    </row>
    <row r="293" spans="2:7" x14ac:dyDescent="0.25">
      <c r="B293" s="2"/>
      <c r="C293" s="2"/>
      <c r="D293" s="2"/>
      <c r="E293" s="2"/>
      <c r="F293" s="2"/>
      <c r="G293" s="33"/>
    </row>
    <row r="294" spans="2:7" x14ac:dyDescent="0.25">
      <c r="B294" s="35"/>
      <c r="C294" s="35"/>
      <c r="D294" s="35"/>
      <c r="E294" s="35"/>
      <c r="F294" s="35"/>
      <c r="G294" s="36"/>
    </row>
  </sheetData>
  <mergeCells count="38">
    <mergeCell ref="B245:F245"/>
    <mergeCell ref="B246:F246"/>
    <mergeCell ref="B247:F247"/>
    <mergeCell ref="B248:F248"/>
    <mergeCell ref="B238:F238"/>
    <mergeCell ref="B239:F239"/>
    <mergeCell ref="B240:F240"/>
    <mergeCell ref="B241:F241"/>
    <mergeCell ref="B217:G217"/>
    <mergeCell ref="B218:G218"/>
    <mergeCell ref="B219:G219"/>
    <mergeCell ref="B211:G211"/>
    <mergeCell ref="B212:G212"/>
    <mergeCell ref="B213:G213"/>
    <mergeCell ref="B214:G214"/>
    <mergeCell ref="B215:G215"/>
    <mergeCell ref="B216:G216"/>
    <mergeCell ref="B166:G166"/>
    <mergeCell ref="B185:G185"/>
    <mergeCell ref="B208:E208"/>
    <mergeCell ref="B209:G209"/>
    <mergeCell ref="B210:G210"/>
    <mergeCell ref="B106:G106"/>
    <mergeCell ref="B125:G125"/>
    <mergeCell ref="B146:G146"/>
    <mergeCell ref="B67:G67"/>
    <mergeCell ref="B86:G86"/>
    <mergeCell ref="A7:G7"/>
    <mergeCell ref="A8:G8"/>
    <mergeCell ref="A27:G27"/>
    <mergeCell ref="B28:G28"/>
    <mergeCell ref="B48:G48"/>
    <mergeCell ref="B1:F4"/>
    <mergeCell ref="A5:A6"/>
    <mergeCell ref="B5:B6"/>
    <mergeCell ref="C5:C6"/>
    <mergeCell ref="D5:D6"/>
    <mergeCell ref="E5:G5"/>
  </mergeCells>
  <pageMargins left="0.7" right="0.7" top="0.75" bottom="0.75" header="0.3" footer="0.3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59"/>
  <sheetViews>
    <sheetView workbookViewId="0">
      <selection activeCell="A116" sqref="A116:G159"/>
    </sheetView>
  </sheetViews>
  <sheetFormatPr defaultRowHeight="15" x14ac:dyDescent="0.25"/>
  <cols>
    <col min="1" max="1" width="8.5703125" customWidth="1"/>
    <col min="2" max="2" width="35.5703125" customWidth="1"/>
    <col min="3" max="3" width="12.42578125" customWidth="1"/>
    <col min="4" max="4" width="12.7109375" customWidth="1"/>
    <col min="5" max="5" width="9.140625" customWidth="1"/>
    <col min="6" max="6" width="10.140625" customWidth="1"/>
    <col min="7" max="7" width="11.5703125" customWidth="1"/>
  </cols>
  <sheetData>
    <row r="1" spans="1:91" x14ac:dyDescent="0.25">
      <c r="B1" s="263" t="s">
        <v>11</v>
      </c>
      <c r="C1" s="263"/>
      <c r="D1" s="263"/>
      <c r="E1" s="263"/>
      <c r="F1" s="263"/>
    </row>
    <row r="2" spans="1:91" x14ac:dyDescent="0.25">
      <c r="B2" s="263"/>
      <c r="C2" s="263"/>
      <c r="D2" s="263"/>
      <c r="E2" s="263"/>
      <c r="F2" s="263"/>
    </row>
    <row r="3" spans="1:91" x14ac:dyDescent="0.25">
      <c r="B3" s="263"/>
      <c r="C3" s="263"/>
      <c r="D3" s="263"/>
      <c r="E3" s="263"/>
      <c r="F3" s="263"/>
    </row>
    <row r="4" spans="1:91" x14ac:dyDescent="0.25">
      <c r="B4" s="264"/>
      <c r="C4" s="264"/>
      <c r="D4" s="264"/>
      <c r="E4" s="264"/>
      <c r="F4" s="264"/>
    </row>
    <row r="5" spans="1:91" x14ac:dyDescent="0.25">
      <c r="A5" s="265" t="s">
        <v>7</v>
      </c>
      <c r="B5" s="265" t="s">
        <v>0</v>
      </c>
      <c r="C5" s="265" t="s">
        <v>1</v>
      </c>
      <c r="D5" s="265" t="s">
        <v>2</v>
      </c>
      <c r="E5" s="265" t="s">
        <v>3</v>
      </c>
      <c r="F5" s="265"/>
      <c r="G5" s="26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</row>
    <row r="6" spans="1:91" s="1" customFormat="1" ht="32.25" customHeight="1" x14ac:dyDescent="0.25">
      <c r="A6" s="266"/>
      <c r="B6" s="266"/>
      <c r="C6" s="266"/>
      <c r="D6" s="266"/>
      <c r="E6" s="3" t="s">
        <v>6</v>
      </c>
      <c r="F6" s="3" t="s">
        <v>4</v>
      </c>
      <c r="G6" s="4" t="s">
        <v>5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</row>
    <row r="7" spans="1:91" x14ac:dyDescent="0.25">
      <c r="A7" s="267" t="s">
        <v>8</v>
      </c>
      <c r="B7" s="268"/>
      <c r="C7" s="268"/>
      <c r="D7" s="268"/>
      <c r="E7" s="268"/>
      <c r="F7" s="268"/>
      <c r="G7" s="269"/>
    </row>
    <row r="8" spans="1:91" x14ac:dyDescent="0.25">
      <c r="A8" s="267" t="s">
        <v>9</v>
      </c>
      <c r="B8" s="268"/>
      <c r="C8" s="268"/>
      <c r="D8" s="268"/>
      <c r="E8" s="268"/>
      <c r="F8" s="268"/>
      <c r="G8" s="269"/>
    </row>
    <row r="9" spans="1:91" x14ac:dyDescent="0.25">
      <c r="A9" s="6"/>
      <c r="B9" s="7" t="s">
        <v>10</v>
      </c>
      <c r="C9" s="6"/>
      <c r="D9" s="6"/>
      <c r="E9" s="6"/>
      <c r="F9" s="6"/>
      <c r="G9" s="6"/>
    </row>
    <row r="10" spans="1:91" x14ac:dyDescent="0.25">
      <c r="A10" s="6">
        <v>340</v>
      </c>
      <c r="B10" s="6" t="s">
        <v>12</v>
      </c>
      <c r="C10" s="9" t="s">
        <v>21</v>
      </c>
      <c r="D10" s="6">
        <v>253</v>
      </c>
      <c r="E10" s="6">
        <v>12.7</v>
      </c>
      <c r="F10" s="6">
        <v>19.84</v>
      </c>
      <c r="G10" s="6">
        <v>5.73</v>
      </c>
    </row>
    <row r="11" spans="1:91" x14ac:dyDescent="0.25">
      <c r="A11" s="6">
        <v>692</v>
      </c>
      <c r="B11" s="6" t="s">
        <v>13</v>
      </c>
      <c r="C11" s="6">
        <v>200</v>
      </c>
      <c r="D11" s="6">
        <v>134</v>
      </c>
      <c r="E11" s="6">
        <v>2.36</v>
      </c>
      <c r="F11" s="6">
        <v>1.6</v>
      </c>
      <c r="G11" s="6">
        <v>27.52</v>
      </c>
    </row>
    <row r="12" spans="1:91" x14ac:dyDescent="0.25">
      <c r="A12" s="6" t="s">
        <v>20</v>
      </c>
      <c r="B12" s="6" t="s">
        <v>46</v>
      </c>
      <c r="C12" s="9" t="s">
        <v>22</v>
      </c>
      <c r="D12" s="9" t="s">
        <v>23</v>
      </c>
      <c r="E12" s="6">
        <v>3.6</v>
      </c>
      <c r="F12" s="6">
        <v>0.48</v>
      </c>
      <c r="G12" s="6">
        <v>21.62</v>
      </c>
    </row>
    <row r="13" spans="1:91" x14ac:dyDescent="0.25">
      <c r="A13" s="6" t="s">
        <v>20</v>
      </c>
      <c r="B13" s="6" t="s">
        <v>18</v>
      </c>
      <c r="C13" s="6">
        <v>100</v>
      </c>
      <c r="D13" s="6">
        <v>106</v>
      </c>
      <c r="E13" s="6">
        <v>6.25</v>
      </c>
      <c r="F13" s="6">
        <v>4</v>
      </c>
      <c r="G13" s="6">
        <v>10.6</v>
      </c>
    </row>
    <row r="14" spans="1:91" x14ac:dyDescent="0.25">
      <c r="A14" s="6"/>
      <c r="B14" s="6" t="s">
        <v>15</v>
      </c>
      <c r="C14" s="6">
        <v>15</v>
      </c>
      <c r="D14" s="6">
        <v>55.9</v>
      </c>
      <c r="E14" s="6">
        <v>4</v>
      </c>
      <c r="F14" s="6">
        <v>4.0999999999999996</v>
      </c>
      <c r="G14" s="6">
        <v>0.8</v>
      </c>
    </row>
    <row r="15" spans="1:91" x14ac:dyDescent="0.25">
      <c r="A15" s="6"/>
      <c r="B15" s="6" t="s">
        <v>16</v>
      </c>
      <c r="C15" s="6"/>
      <c r="D15" s="6">
        <v>656.9</v>
      </c>
      <c r="E15" s="6">
        <v>28.91</v>
      </c>
      <c r="F15" s="6">
        <v>30.02</v>
      </c>
      <c r="G15" s="6">
        <v>66.27</v>
      </c>
    </row>
    <row r="16" spans="1:91" x14ac:dyDescent="0.25">
      <c r="A16" s="6"/>
      <c r="B16" s="7" t="s">
        <v>17</v>
      </c>
      <c r="C16" s="6"/>
      <c r="D16" s="6"/>
      <c r="E16" s="6"/>
      <c r="F16" s="6"/>
      <c r="G16" s="6"/>
    </row>
    <row r="17" spans="1:7" x14ac:dyDescent="0.25">
      <c r="A17" s="6"/>
      <c r="B17" s="6" t="s">
        <v>24</v>
      </c>
      <c r="C17" s="6">
        <v>80</v>
      </c>
      <c r="D17" s="6">
        <v>10.24</v>
      </c>
      <c r="E17" s="6"/>
      <c r="F17" s="6"/>
      <c r="G17" s="6">
        <v>2.56</v>
      </c>
    </row>
    <row r="18" spans="1:7" ht="25.5" x14ac:dyDescent="0.25">
      <c r="A18" s="6">
        <v>140</v>
      </c>
      <c r="B18" s="8" t="s">
        <v>25</v>
      </c>
      <c r="C18" s="9" t="s">
        <v>32</v>
      </c>
      <c r="D18" s="6">
        <v>118</v>
      </c>
      <c r="E18" s="6">
        <v>2.9</v>
      </c>
      <c r="F18" s="6">
        <v>2.5</v>
      </c>
      <c r="G18" s="6">
        <v>21</v>
      </c>
    </row>
    <row r="19" spans="1:7" x14ac:dyDescent="0.25">
      <c r="A19" s="6">
        <v>461</v>
      </c>
      <c r="B19" s="6" t="s">
        <v>26</v>
      </c>
      <c r="C19" s="9" t="s">
        <v>33</v>
      </c>
      <c r="D19" s="6">
        <v>428</v>
      </c>
      <c r="E19" s="6">
        <v>23</v>
      </c>
      <c r="F19" s="6">
        <v>27.3</v>
      </c>
      <c r="G19" s="6">
        <v>21.83</v>
      </c>
    </row>
    <row r="20" spans="1:7" x14ac:dyDescent="0.25">
      <c r="A20" s="6">
        <v>511</v>
      </c>
      <c r="B20" s="6" t="s">
        <v>27</v>
      </c>
      <c r="C20" s="6">
        <v>150</v>
      </c>
      <c r="D20" s="6">
        <v>205</v>
      </c>
      <c r="E20" s="6">
        <v>3.3</v>
      </c>
      <c r="F20" s="6">
        <v>7.69</v>
      </c>
      <c r="G20" s="6">
        <v>31.86</v>
      </c>
    </row>
    <row r="21" spans="1:7" x14ac:dyDescent="0.25">
      <c r="A21" s="6">
        <v>638</v>
      </c>
      <c r="B21" s="6" t="s">
        <v>28</v>
      </c>
      <c r="C21" s="6">
        <v>200</v>
      </c>
      <c r="D21" s="6">
        <v>137</v>
      </c>
      <c r="E21" s="6">
        <v>1.04</v>
      </c>
      <c r="F21" s="6"/>
      <c r="G21" s="6">
        <v>31.61</v>
      </c>
    </row>
    <row r="22" spans="1:7" x14ac:dyDescent="0.25">
      <c r="A22" s="6"/>
      <c r="B22" s="6" t="s">
        <v>46</v>
      </c>
      <c r="C22" s="9" t="s">
        <v>22</v>
      </c>
      <c r="D22" s="9" t="s">
        <v>23</v>
      </c>
      <c r="E22" s="6">
        <v>3.6</v>
      </c>
      <c r="F22" s="6">
        <v>0.48</v>
      </c>
      <c r="G22" s="6">
        <v>21.6</v>
      </c>
    </row>
    <row r="23" spans="1:7" x14ac:dyDescent="0.25">
      <c r="A23" s="6"/>
      <c r="B23" s="6" t="s">
        <v>29</v>
      </c>
      <c r="C23" s="6">
        <v>150</v>
      </c>
      <c r="D23" s="6">
        <v>56</v>
      </c>
      <c r="E23" s="6">
        <v>1.35</v>
      </c>
      <c r="F23" s="6"/>
      <c r="G23" s="6">
        <v>11.25</v>
      </c>
    </row>
    <row r="24" spans="1:7" x14ac:dyDescent="0.25">
      <c r="A24" s="6"/>
      <c r="B24" s="6" t="s">
        <v>30</v>
      </c>
      <c r="C24" s="6">
        <v>200</v>
      </c>
      <c r="D24" s="6">
        <v>94</v>
      </c>
      <c r="E24" s="6">
        <v>1</v>
      </c>
      <c r="F24" s="6"/>
      <c r="G24" s="6">
        <v>21.2</v>
      </c>
    </row>
    <row r="25" spans="1:7" x14ac:dyDescent="0.25">
      <c r="A25" s="6"/>
      <c r="B25" s="6" t="s">
        <v>16</v>
      </c>
      <c r="C25" s="6"/>
      <c r="D25" s="6">
        <v>1156.24</v>
      </c>
      <c r="E25" s="6">
        <v>36.19</v>
      </c>
      <c r="F25" s="6">
        <v>37.97</v>
      </c>
      <c r="G25" s="6">
        <v>139.44999999999999</v>
      </c>
    </row>
    <row r="26" spans="1:7" x14ac:dyDescent="0.25">
      <c r="A26" s="6"/>
      <c r="B26" s="7" t="s">
        <v>31</v>
      </c>
      <c r="C26" s="6"/>
      <c r="D26" s="6">
        <v>1813.14</v>
      </c>
      <c r="E26" s="6">
        <v>65.099999999999994</v>
      </c>
      <c r="F26" s="6">
        <v>67.989999999999995</v>
      </c>
      <c r="G26" s="6">
        <v>205.72</v>
      </c>
    </row>
    <row r="27" spans="1:7" x14ac:dyDescent="0.25">
      <c r="A27" s="270" t="s">
        <v>34</v>
      </c>
      <c r="B27" s="271"/>
      <c r="C27" s="271"/>
      <c r="D27" s="271"/>
      <c r="E27" s="271"/>
      <c r="F27" s="271"/>
      <c r="G27" s="272"/>
    </row>
    <row r="28" spans="1:7" x14ac:dyDescent="0.25">
      <c r="A28" s="6"/>
      <c r="B28" s="260" t="s">
        <v>10</v>
      </c>
      <c r="C28" s="261"/>
      <c r="D28" s="261"/>
      <c r="E28" s="261"/>
      <c r="F28" s="261"/>
      <c r="G28" s="262"/>
    </row>
    <row r="29" spans="1:7" x14ac:dyDescent="0.25">
      <c r="A29" s="6">
        <v>22</v>
      </c>
      <c r="B29" s="6" t="s">
        <v>35</v>
      </c>
      <c r="C29" s="6">
        <v>20</v>
      </c>
      <c r="D29" s="6">
        <v>132</v>
      </c>
      <c r="E29" s="6">
        <v>0.16</v>
      </c>
      <c r="F29" s="6">
        <v>14.5</v>
      </c>
      <c r="G29" s="6">
        <v>0.26</v>
      </c>
    </row>
    <row r="30" spans="1:7" ht="26.25" x14ac:dyDescent="0.25">
      <c r="A30" s="6">
        <v>297</v>
      </c>
      <c r="B30" s="11" t="s">
        <v>36</v>
      </c>
      <c r="C30" s="9" t="s">
        <v>39</v>
      </c>
      <c r="D30" s="6">
        <v>248</v>
      </c>
      <c r="E30" s="6">
        <v>10.3</v>
      </c>
      <c r="F30" s="6">
        <v>11.7</v>
      </c>
      <c r="G30" s="6">
        <v>25.6</v>
      </c>
    </row>
    <row r="31" spans="1:7" x14ac:dyDescent="0.25">
      <c r="A31" s="6">
        <v>686</v>
      </c>
      <c r="B31" s="6" t="s">
        <v>37</v>
      </c>
      <c r="C31" s="9" t="s">
        <v>40</v>
      </c>
      <c r="D31" s="6">
        <v>60</v>
      </c>
      <c r="E31" s="6">
        <v>0.3</v>
      </c>
      <c r="F31" s="6"/>
      <c r="G31" s="6">
        <v>15.2</v>
      </c>
    </row>
    <row r="32" spans="1:7" x14ac:dyDescent="0.25">
      <c r="A32" s="6"/>
      <c r="B32" s="6" t="s">
        <v>14</v>
      </c>
      <c r="C32" s="6">
        <v>30</v>
      </c>
      <c r="D32" s="6">
        <v>68</v>
      </c>
      <c r="E32" s="6">
        <v>2.2799999999999998</v>
      </c>
      <c r="F32" s="6">
        <v>0.24</v>
      </c>
      <c r="G32" s="6">
        <v>14.56</v>
      </c>
    </row>
    <row r="33" spans="1:7" x14ac:dyDescent="0.25">
      <c r="A33" s="6"/>
      <c r="B33" s="6" t="s">
        <v>38</v>
      </c>
      <c r="C33" s="6">
        <v>150</v>
      </c>
      <c r="D33" s="6">
        <v>69</v>
      </c>
      <c r="E33" s="6">
        <v>0.6</v>
      </c>
      <c r="F33" s="6"/>
      <c r="G33" s="6">
        <v>16.899999999999999</v>
      </c>
    </row>
    <row r="34" spans="1:7" x14ac:dyDescent="0.25">
      <c r="A34" s="6" t="s">
        <v>19</v>
      </c>
      <c r="B34" s="6" t="s">
        <v>18</v>
      </c>
      <c r="C34" s="6">
        <v>100</v>
      </c>
      <c r="D34" s="6">
        <v>106</v>
      </c>
      <c r="E34" s="6">
        <v>6.25</v>
      </c>
      <c r="F34" s="6">
        <v>4</v>
      </c>
      <c r="G34" s="6">
        <v>10.6</v>
      </c>
    </row>
    <row r="35" spans="1:7" x14ac:dyDescent="0.25">
      <c r="A35" s="6"/>
      <c r="B35" s="10" t="s">
        <v>16</v>
      </c>
      <c r="C35" s="6"/>
      <c r="D35" s="6">
        <v>683</v>
      </c>
      <c r="E35" s="6">
        <v>19.89</v>
      </c>
      <c r="F35" s="6">
        <v>30.44</v>
      </c>
      <c r="G35" s="6">
        <v>83.12</v>
      </c>
    </row>
    <row r="36" spans="1:7" x14ac:dyDescent="0.25">
      <c r="A36" s="6"/>
      <c r="B36" s="7" t="s">
        <v>17</v>
      </c>
      <c r="C36" s="6"/>
      <c r="D36" s="6"/>
      <c r="E36" s="6"/>
      <c r="F36" s="6"/>
      <c r="G36" s="6"/>
    </row>
    <row r="37" spans="1:7" x14ac:dyDescent="0.25">
      <c r="A37" s="6"/>
      <c r="B37" s="6" t="s">
        <v>41</v>
      </c>
      <c r="C37" s="6">
        <v>80</v>
      </c>
      <c r="D37" s="6">
        <v>12.8</v>
      </c>
      <c r="E37" s="6">
        <v>0.64</v>
      </c>
      <c r="F37" s="6"/>
      <c r="G37" s="6">
        <v>2.56</v>
      </c>
    </row>
    <row r="38" spans="1:7" ht="26.25" x14ac:dyDescent="0.25">
      <c r="A38" s="6" t="s">
        <v>48</v>
      </c>
      <c r="B38" s="11" t="s">
        <v>42</v>
      </c>
      <c r="C38" s="9" t="s">
        <v>52</v>
      </c>
      <c r="D38" s="6">
        <v>157</v>
      </c>
      <c r="E38" s="6">
        <v>5.0999999999999996</v>
      </c>
      <c r="F38" s="6">
        <v>5.2</v>
      </c>
      <c r="G38" s="6">
        <v>17.48</v>
      </c>
    </row>
    <row r="39" spans="1:7" x14ac:dyDescent="0.25">
      <c r="A39" s="6" t="s">
        <v>49</v>
      </c>
      <c r="B39" s="6" t="s">
        <v>43</v>
      </c>
      <c r="C39" s="6">
        <v>150</v>
      </c>
      <c r="D39" s="6">
        <v>216</v>
      </c>
      <c r="E39" s="6">
        <v>4.5</v>
      </c>
      <c r="F39" s="6">
        <v>6.15</v>
      </c>
      <c r="G39" s="6">
        <v>35.78</v>
      </c>
    </row>
    <row r="40" spans="1:7" x14ac:dyDescent="0.25">
      <c r="A40" s="6" t="s">
        <v>50</v>
      </c>
      <c r="B40" s="6" t="s">
        <v>44</v>
      </c>
      <c r="C40" s="6">
        <v>100</v>
      </c>
      <c r="D40" s="6">
        <v>219</v>
      </c>
      <c r="E40" s="6">
        <v>20.399999999999999</v>
      </c>
      <c r="F40" s="6">
        <v>13.65</v>
      </c>
      <c r="G40" s="6">
        <v>3.6</v>
      </c>
    </row>
    <row r="41" spans="1:7" x14ac:dyDescent="0.25">
      <c r="A41" s="6" t="s">
        <v>51</v>
      </c>
      <c r="B41" s="6" t="s">
        <v>45</v>
      </c>
      <c r="C41" s="6">
        <v>200</v>
      </c>
      <c r="D41" s="6">
        <v>142</v>
      </c>
      <c r="E41" s="6">
        <v>0.2</v>
      </c>
      <c r="F41" s="6"/>
      <c r="G41" s="6">
        <v>35.799999999999997</v>
      </c>
    </row>
    <row r="42" spans="1:7" x14ac:dyDescent="0.25">
      <c r="A42" s="6"/>
      <c r="B42" s="6" t="s">
        <v>46</v>
      </c>
      <c r="C42" s="9" t="s">
        <v>22</v>
      </c>
      <c r="D42" s="9" t="s">
        <v>23</v>
      </c>
      <c r="E42" s="6">
        <v>3.6</v>
      </c>
      <c r="F42" s="6">
        <v>0.48</v>
      </c>
      <c r="G42" s="6">
        <v>21.6</v>
      </c>
    </row>
    <row r="43" spans="1:7" x14ac:dyDescent="0.25">
      <c r="A43" s="6"/>
      <c r="B43" s="6" t="s">
        <v>47</v>
      </c>
      <c r="C43" s="6">
        <v>150</v>
      </c>
      <c r="D43" s="6">
        <v>136</v>
      </c>
      <c r="E43" s="6">
        <v>2.25</v>
      </c>
      <c r="F43" s="6"/>
      <c r="G43" s="6">
        <v>3.36</v>
      </c>
    </row>
    <row r="44" spans="1:7" x14ac:dyDescent="0.25">
      <c r="A44" s="6"/>
      <c r="B44" s="6" t="s">
        <v>30</v>
      </c>
      <c r="C44" s="6">
        <v>200</v>
      </c>
      <c r="D44" s="6">
        <v>94</v>
      </c>
      <c r="E44" s="6">
        <v>1</v>
      </c>
      <c r="F44" s="6"/>
      <c r="G44" s="6">
        <v>21.2</v>
      </c>
    </row>
    <row r="45" spans="1:7" x14ac:dyDescent="0.25">
      <c r="A45" s="6"/>
      <c r="B45" s="6" t="s">
        <v>16</v>
      </c>
      <c r="C45" s="6"/>
      <c r="D45" s="6">
        <v>1084.8</v>
      </c>
      <c r="E45" s="6">
        <v>37.69</v>
      </c>
      <c r="F45" s="6">
        <v>25.48</v>
      </c>
      <c r="G45" s="6">
        <v>141.38</v>
      </c>
    </row>
    <row r="46" spans="1:7" x14ac:dyDescent="0.25">
      <c r="A46" s="6"/>
      <c r="B46" s="6" t="s">
        <v>31</v>
      </c>
      <c r="C46" s="6"/>
      <c r="D46" s="6">
        <v>1767.8</v>
      </c>
      <c r="E46" s="6">
        <v>54.58</v>
      </c>
      <c r="F46" s="6">
        <v>55.92</v>
      </c>
      <c r="G46" s="6">
        <v>224.5</v>
      </c>
    </row>
    <row r="47" spans="1:7" x14ac:dyDescent="0.25">
      <c r="A47" s="270" t="s">
        <v>53</v>
      </c>
      <c r="B47" s="273"/>
      <c r="C47" s="273"/>
      <c r="D47" s="273"/>
      <c r="E47" s="273"/>
      <c r="F47" s="273"/>
      <c r="G47" s="274"/>
    </row>
    <row r="48" spans="1:7" x14ac:dyDescent="0.25">
      <c r="A48" s="6"/>
      <c r="B48" s="260" t="s">
        <v>10</v>
      </c>
      <c r="C48" s="261"/>
      <c r="D48" s="261"/>
      <c r="E48" s="261"/>
      <c r="F48" s="261"/>
      <c r="G48" s="262"/>
    </row>
    <row r="49" spans="1:7" x14ac:dyDescent="0.25">
      <c r="A49" s="6">
        <v>451</v>
      </c>
      <c r="B49" s="6" t="s">
        <v>54</v>
      </c>
      <c r="C49" s="9" t="s">
        <v>59</v>
      </c>
      <c r="D49" s="6">
        <v>195.75</v>
      </c>
      <c r="E49" s="6">
        <v>14.72</v>
      </c>
      <c r="F49" s="6">
        <v>16.2</v>
      </c>
      <c r="G49" s="6">
        <v>12</v>
      </c>
    </row>
    <row r="50" spans="1:7" x14ac:dyDescent="0.25">
      <c r="A50" s="6" t="s">
        <v>55</v>
      </c>
      <c r="B50" s="6" t="s">
        <v>56</v>
      </c>
      <c r="C50" s="6">
        <v>150</v>
      </c>
      <c r="D50" s="6">
        <v>140</v>
      </c>
      <c r="E50" s="6">
        <v>3.04</v>
      </c>
      <c r="F50" s="6">
        <v>4.96</v>
      </c>
      <c r="G50" s="6">
        <v>20.7</v>
      </c>
    </row>
    <row r="51" spans="1:7" x14ac:dyDescent="0.25">
      <c r="A51" s="6" t="s">
        <v>20</v>
      </c>
      <c r="B51" s="6" t="s">
        <v>57</v>
      </c>
      <c r="C51" s="6">
        <v>50</v>
      </c>
      <c r="D51" s="6">
        <v>203</v>
      </c>
      <c r="E51" s="6">
        <v>4.25</v>
      </c>
      <c r="F51" s="6">
        <v>13.9</v>
      </c>
      <c r="G51" s="6">
        <v>16</v>
      </c>
    </row>
    <row r="52" spans="1:7" x14ac:dyDescent="0.25">
      <c r="A52" s="6">
        <v>630</v>
      </c>
      <c r="B52" s="6" t="s">
        <v>58</v>
      </c>
      <c r="C52" s="6">
        <v>200</v>
      </c>
      <c r="D52" s="6">
        <v>87</v>
      </c>
      <c r="E52" s="6">
        <v>1.6</v>
      </c>
      <c r="F52" s="6">
        <v>1.6</v>
      </c>
      <c r="G52" s="6">
        <v>17.3</v>
      </c>
    </row>
    <row r="53" spans="1:7" x14ac:dyDescent="0.25">
      <c r="A53" s="6"/>
      <c r="B53" s="6" t="s">
        <v>14</v>
      </c>
      <c r="C53" s="9" t="s">
        <v>22</v>
      </c>
      <c r="D53" s="9" t="s">
        <v>23</v>
      </c>
      <c r="E53" s="6">
        <v>3.6</v>
      </c>
      <c r="F53" s="6">
        <v>0.48</v>
      </c>
      <c r="G53" s="6">
        <v>21.62</v>
      </c>
    </row>
    <row r="54" spans="1:7" x14ac:dyDescent="0.25">
      <c r="A54" s="6"/>
      <c r="B54" s="6" t="s">
        <v>38</v>
      </c>
      <c r="C54" s="6">
        <v>150</v>
      </c>
      <c r="D54" s="6">
        <v>71</v>
      </c>
      <c r="E54" s="6">
        <v>0.6</v>
      </c>
      <c r="F54" s="6">
        <v>0.6</v>
      </c>
      <c r="G54" s="6">
        <v>15.6</v>
      </c>
    </row>
    <row r="55" spans="1:7" x14ac:dyDescent="0.25">
      <c r="A55" s="6"/>
      <c r="B55" s="6" t="s">
        <v>16</v>
      </c>
      <c r="C55" s="6"/>
      <c r="D55" s="6">
        <v>804.75</v>
      </c>
      <c r="E55" s="6">
        <v>27.81</v>
      </c>
      <c r="F55" s="6">
        <v>37.74</v>
      </c>
      <c r="G55" s="6">
        <v>103.22</v>
      </c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5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5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5"/>
    </row>
    <row r="63" spans="1:7" x14ac:dyDescent="0.25">
      <c r="A63" s="6"/>
      <c r="B63" s="6"/>
      <c r="C63" s="9"/>
      <c r="D63" s="6"/>
      <c r="E63" s="6"/>
      <c r="F63" s="6"/>
      <c r="G63" s="6"/>
    </row>
    <row r="64" spans="1:7" x14ac:dyDescent="0.25">
      <c r="A64" s="6"/>
      <c r="B64" s="6"/>
      <c r="C64" s="6"/>
      <c r="D64" s="6"/>
      <c r="E64" s="6"/>
      <c r="F64" s="6"/>
      <c r="G64" s="6"/>
    </row>
    <row r="65" spans="1:7" x14ac:dyDescent="0.25">
      <c r="A65" s="6"/>
      <c r="B65" s="6"/>
      <c r="C65" s="9"/>
      <c r="D65" s="9"/>
      <c r="E65" s="6"/>
      <c r="F65" s="6"/>
      <c r="G65" s="6"/>
    </row>
    <row r="66" spans="1:7" x14ac:dyDescent="0.25">
      <c r="A66" s="6"/>
      <c r="B66" s="6"/>
      <c r="C66" s="6"/>
      <c r="D66" s="6"/>
      <c r="E66" s="6"/>
      <c r="F66" s="6"/>
      <c r="G66" s="6"/>
    </row>
    <row r="67" spans="1:7" x14ac:dyDescent="0.25">
      <c r="A67" s="6"/>
      <c r="B67" s="6"/>
      <c r="C67" s="6"/>
      <c r="D67" s="6"/>
      <c r="E67" s="6"/>
      <c r="F67" s="6"/>
      <c r="G67" s="6"/>
    </row>
    <row r="68" spans="1:7" x14ac:dyDescent="0.25">
      <c r="A68" s="6"/>
      <c r="B68" s="6"/>
      <c r="C68" s="6"/>
      <c r="D68" s="6"/>
      <c r="E68" s="6"/>
      <c r="F68" s="6"/>
      <c r="G68" s="6"/>
    </row>
    <row r="69" spans="1:7" x14ac:dyDescent="0.25">
      <c r="A69" s="6"/>
      <c r="B69" s="7"/>
      <c r="C69" s="6"/>
      <c r="D69" s="6"/>
      <c r="E69" s="6"/>
      <c r="F69" s="6"/>
      <c r="G69" s="6"/>
    </row>
    <row r="70" spans="1:7" x14ac:dyDescent="0.25">
      <c r="A70" s="6"/>
      <c r="B70" s="6"/>
      <c r="C70" s="6"/>
      <c r="D70" s="6"/>
      <c r="E70" s="6"/>
      <c r="F70" s="6"/>
      <c r="G70" s="6"/>
    </row>
    <row r="71" spans="1:7" x14ac:dyDescent="0.25">
      <c r="A71" s="6"/>
      <c r="B71" s="8"/>
      <c r="C71" s="9"/>
      <c r="D71" s="6"/>
      <c r="E71" s="6"/>
      <c r="F71" s="6"/>
      <c r="G71" s="6"/>
    </row>
    <row r="72" spans="1:7" x14ac:dyDescent="0.25">
      <c r="A72" s="6"/>
      <c r="B72" s="6"/>
      <c r="C72" s="9"/>
      <c r="D72" s="6"/>
      <c r="E72" s="6"/>
      <c r="F72" s="6"/>
      <c r="G72" s="6"/>
    </row>
    <row r="73" spans="1:7" x14ac:dyDescent="0.25">
      <c r="A73" s="6"/>
      <c r="B73" s="6"/>
      <c r="C73" s="6"/>
      <c r="D73" s="6"/>
      <c r="E73" s="6"/>
      <c r="F73" s="6"/>
      <c r="G73" s="6"/>
    </row>
    <row r="74" spans="1:7" x14ac:dyDescent="0.25">
      <c r="A74" s="6"/>
      <c r="B74" s="6"/>
      <c r="C74" s="6"/>
      <c r="D74" s="6"/>
      <c r="E74" s="6"/>
      <c r="F74" s="6"/>
      <c r="G74" s="6"/>
    </row>
    <row r="75" spans="1:7" x14ac:dyDescent="0.25">
      <c r="A75" s="6"/>
      <c r="B75" s="6"/>
      <c r="C75" s="9"/>
      <c r="D75" s="9"/>
      <c r="E75" s="6"/>
      <c r="F75" s="6"/>
      <c r="G75" s="6"/>
    </row>
    <row r="76" spans="1:7" x14ac:dyDescent="0.25">
      <c r="A76" s="6"/>
      <c r="B76" s="6"/>
      <c r="C76" s="6"/>
      <c r="D76" s="6"/>
      <c r="E76" s="6"/>
      <c r="F76" s="6"/>
      <c r="G76" s="6"/>
    </row>
    <row r="77" spans="1:7" x14ac:dyDescent="0.25">
      <c r="A77" s="6"/>
      <c r="B77" s="6"/>
      <c r="C77" s="6"/>
      <c r="D77" s="6"/>
      <c r="E77" s="6"/>
      <c r="F77" s="6"/>
      <c r="G77" s="6"/>
    </row>
    <row r="78" spans="1:7" x14ac:dyDescent="0.25">
      <c r="A78" s="6"/>
      <c r="B78" s="6"/>
      <c r="C78" s="6"/>
      <c r="D78" s="6"/>
      <c r="E78" s="6"/>
      <c r="F78" s="6"/>
      <c r="G78" s="6"/>
    </row>
    <row r="79" spans="1:7" x14ac:dyDescent="0.25">
      <c r="A79" s="6"/>
      <c r="B79" s="7"/>
      <c r="C79" s="6"/>
      <c r="D79" s="6"/>
      <c r="E79" s="6"/>
      <c r="F79" s="6"/>
      <c r="G79" s="6"/>
    </row>
    <row r="80" spans="1:7" x14ac:dyDescent="0.25">
      <c r="A80" s="1"/>
      <c r="B80" s="1"/>
      <c r="C80" s="1"/>
      <c r="D80" s="1"/>
      <c r="E80" s="1"/>
      <c r="F80" s="1"/>
      <c r="G80" s="1"/>
    </row>
    <row r="81" spans="1:7" x14ac:dyDescent="0.25">
      <c r="A81" s="1"/>
      <c r="B81" s="1"/>
      <c r="C81" s="1"/>
      <c r="D81" s="1"/>
      <c r="E81" s="1"/>
      <c r="F81" s="1"/>
      <c r="G81" s="5"/>
    </row>
    <row r="82" spans="1:7" x14ac:dyDescent="0.25">
      <c r="A82" s="6"/>
      <c r="B82" s="6"/>
      <c r="C82" s="6"/>
      <c r="D82" s="6"/>
      <c r="E82" s="6"/>
      <c r="F82" s="6"/>
      <c r="G82" s="6"/>
    </row>
    <row r="83" spans="1:7" x14ac:dyDescent="0.25">
      <c r="A83" s="6"/>
      <c r="B83" s="11"/>
      <c r="C83" s="9"/>
      <c r="D83" s="6"/>
      <c r="E83" s="6"/>
      <c r="F83" s="6"/>
      <c r="G83" s="6"/>
    </row>
    <row r="84" spans="1:7" x14ac:dyDescent="0.25">
      <c r="A84" s="6"/>
      <c r="B84" s="6"/>
      <c r="C84" s="9"/>
      <c r="D84" s="6"/>
      <c r="E84" s="6"/>
      <c r="F84" s="6"/>
      <c r="G84" s="6"/>
    </row>
    <row r="85" spans="1:7" x14ac:dyDescent="0.25">
      <c r="A85" s="6"/>
      <c r="B85" s="6"/>
      <c r="C85" s="6"/>
      <c r="D85" s="6"/>
      <c r="E85" s="6"/>
      <c r="F85" s="6"/>
      <c r="G85" s="6"/>
    </row>
    <row r="86" spans="1:7" x14ac:dyDescent="0.25">
      <c r="A86" s="6"/>
      <c r="B86" s="6"/>
      <c r="C86" s="6"/>
      <c r="D86" s="6"/>
      <c r="E86" s="6"/>
      <c r="F86" s="6"/>
      <c r="G86" s="6"/>
    </row>
    <row r="87" spans="1:7" x14ac:dyDescent="0.25">
      <c r="A87" s="6"/>
      <c r="B87" s="6"/>
      <c r="C87" s="6"/>
      <c r="D87" s="6"/>
      <c r="E87" s="6"/>
      <c r="F87" s="6"/>
      <c r="G87" s="6"/>
    </row>
    <row r="88" spans="1:7" x14ac:dyDescent="0.25">
      <c r="A88" s="6"/>
      <c r="B88" s="10"/>
      <c r="C88" s="6"/>
      <c r="D88" s="6"/>
      <c r="E88" s="6"/>
      <c r="F88" s="6"/>
      <c r="G88" s="6"/>
    </row>
    <row r="89" spans="1:7" x14ac:dyDescent="0.25">
      <c r="A89" s="6"/>
      <c r="B89" s="7"/>
      <c r="C89" s="6"/>
      <c r="D89" s="6"/>
      <c r="E89" s="6"/>
      <c r="F89" s="6"/>
      <c r="G89" s="6"/>
    </row>
    <row r="90" spans="1:7" x14ac:dyDescent="0.25">
      <c r="A90" s="6"/>
      <c r="B90" s="6"/>
      <c r="C90" s="6"/>
      <c r="D90" s="6"/>
      <c r="E90" s="6"/>
      <c r="F90" s="6"/>
      <c r="G90" s="6"/>
    </row>
    <row r="91" spans="1:7" x14ac:dyDescent="0.25">
      <c r="A91" s="6"/>
      <c r="B91" s="11"/>
      <c r="C91" s="9"/>
      <c r="D91" s="6"/>
      <c r="E91" s="6"/>
      <c r="F91" s="6"/>
      <c r="G91" s="6"/>
    </row>
    <row r="92" spans="1:7" x14ac:dyDescent="0.25">
      <c r="A92" s="6"/>
      <c r="B92" s="6"/>
      <c r="C92" s="6"/>
      <c r="D92" s="6"/>
      <c r="E92" s="6"/>
      <c r="F92" s="6"/>
      <c r="G92" s="6"/>
    </row>
    <row r="93" spans="1:7" x14ac:dyDescent="0.25">
      <c r="A93" s="6"/>
      <c r="B93" s="6"/>
      <c r="C93" s="6"/>
      <c r="D93" s="6"/>
      <c r="E93" s="6"/>
      <c r="F93" s="6"/>
      <c r="G93" s="6"/>
    </row>
    <row r="94" spans="1:7" x14ac:dyDescent="0.25">
      <c r="A94" s="6"/>
      <c r="B94" s="6"/>
      <c r="C94" s="6"/>
      <c r="D94" s="6"/>
      <c r="E94" s="6"/>
      <c r="F94" s="6"/>
      <c r="G94" s="6"/>
    </row>
    <row r="95" spans="1:7" x14ac:dyDescent="0.25">
      <c r="A95" s="6"/>
      <c r="B95" s="6"/>
      <c r="C95" s="9"/>
      <c r="D95" s="9"/>
      <c r="E95" s="6"/>
      <c r="F95" s="6"/>
      <c r="G95" s="6"/>
    </row>
    <row r="96" spans="1:7" x14ac:dyDescent="0.25">
      <c r="A96" s="6"/>
      <c r="B96" s="6"/>
      <c r="C96" s="6"/>
      <c r="D96" s="6"/>
      <c r="E96" s="6"/>
      <c r="F96" s="6"/>
      <c r="G96" s="6"/>
    </row>
    <row r="97" spans="1:7" x14ac:dyDescent="0.25">
      <c r="A97" s="6"/>
      <c r="B97" s="6"/>
      <c r="C97" s="6"/>
      <c r="D97" s="6"/>
      <c r="E97" s="6"/>
      <c r="F97" s="6"/>
      <c r="G97" s="6"/>
    </row>
    <row r="98" spans="1:7" x14ac:dyDescent="0.25">
      <c r="A98" s="6"/>
      <c r="B98" s="6"/>
      <c r="C98" s="6"/>
      <c r="D98" s="6"/>
      <c r="E98" s="6"/>
      <c r="F98" s="6"/>
      <c r="G98" s="6"/>
    </row>
    <row r="99" spans="1:7" x14ac:dyDescent="0.25">
      <c r="A99" s="6"/>
      <c r="B99" s="6"/>
      <c r="C99" s="6"/>
      <c r="D99" s="6"/>
      <c r="E99" s="6"/>
      <c r="F99" s="6"/>
      <c r="G99" s="6"/>
    </row>
    <row r="100" spans="1:7" x14ac:dyDescent="0.25">
      <c r="A100" s="1"/>
      <c r="B100" s="1"/>
      <c r="C100" s="1"/>
      <c r="D100" s="1"/>
      <c r="E100" s="1"/>
      <c r="F100" s="1"/>
      <c r="G100" s="1"/>
    </row>
    <row r="101" spans="1:7" x14ac:dyDescent="0.25">
      <c r="A101" s="1"/>
      <c r="B101" s="1"/>
      <c r="C101" s="1"/>
      <c r="D101" s="1"/>
      <c r="E101" s="1"/>
      <c r="F101" s="1"/>
      <c r="G101" s="5"/>
    </row>
    <row r="102" spans="1:7" x14ac:dyDescent="0.25">
      <c r="A102" s="1"/>
      <c r="B102" s="1"/>
      <c r="C102" s="1"/>
      <c r="D102" s="1"/>
      <c r="E102" s="1"/>
      <c r="F102" s="1"/>
      <c r="G102" s="1"/>
    </row>
    <row r="103" spans="1:7" x14ac:dyDescent="0.25">
      <c r="A103" s="1"/>
      <c r="B103" s="1"/>
      <c r="C103" s="1"/>
      <c r="D103" s="1"/>
      <c r="E103" s="1"/>
      <c r="F103" s="1"/>
      <c r="G103" s="1"/>
    </row>
    <row r="104" spans="1:7" x14ac:dyDescent="0.25">
      <c r="A104" s="1"/>
      <c r="B104" s="1"/>
      <c r="C104" s="1"/>
      <c r="D104" s="1"/>
      <c r="E104" s="1"/>
      <c r="F104" s="1"/>
      <c r="G104" s="1"/>
    </row>
    <row r="105" spans="1:7" x14ac:dyDescent="0.25">
      <c r="A105" s="1"/>
      <c r="B105" s="1"/>
      <c r="C105" s="1"/>
      <c r="D105" s="1"/>
      <c r="E105" s="1"/>
      <c r="F105" s="1"/>
      <c r="G105" s="1"/>
    </row>
    <row r="106" spans="1:7" x14ac:dyDescent="0.25">
      <c r="A106" s="1"/>
      <c r="B106" s="1"/>
      <c r="C106" s="1"/>
      <c r="D106" s="1"/>
      <c r="E106" s="1"/>
      <c r="F106" s="1"/>
      <c r="G106" s="1"/>
    </row>
    <row r="107" spans="1:7" x14ac:dyDescent="0.25">
      <c r="A107" s="1"/>
      <c r="B107" s="1"/>
      <c r="C107" s="1"/>
      <c r="D107" s="1"/>
      <c r="E107" s="1"/>
      <c r="F107" s="1"/>
      <c r="G107" s="1"/>
    </row>
    <row r="108" spans="1:7" x14ac:dyDescent="0.25">
      <c r="A108" s="1"/>
      <c r="B108" s="1"/>
      <c r="C108" s="1"/>
      <c r="D108" s="1"/>
      <c r="E108" s="1"/>
      <c r="F108" s="1"/>
      <c r="G108" s="1"/>
    </row>
    <row r="109" spans="1:7" x14ac:dyDescent="0.25">
      <c r="A109" s="1"/>
      <c r="B109" s="1"/>
      <c r="C109" s="1"/>
      <c r="D109" s="1"/>
      <c r="E109" s="1"/>
      <c r="F109" s="1"/>
      <c r="G109" s="1"/>
    </row>
    <row r="110" spans="1:7" x14ac:dyDescent="0.25">
      <c r="A110" s="1"/>
      <c r="B110" s="1"/>
      <c r="C110" s="1"/>
      <c r="D110" s="1"/>
      <c r="E110" s="1"/>
      <c r="F110" s="1"/>
      <c r="G110" s="1"/>
    </row>
    <row r="111" spans="1:7" x14ac:dyDescent="0.25">
      <c r="A111" s="1"/>
      <c r="B111" s="1"/>
      <c r="C111" s="1"/>
      <c r="D111" s="1"/>
      <c r="E111" s="1"/>
      <c r="F111" s="1"/>
      <c r="G111" s="5"/>
    </row>
    <row r="112" spans="1:7" x14ac:dyDescent="0.25">
      <c r="A112" s="1"/>
      <c r="B112" s="1"/>
      <c r="C112" s="1"/>
      <c r="D112" s="1"/>
      <c r="E112" s="1"/>
      <c r="F112" s="1"/>
      <c r="G112" s="1"/>
    </row>
    <row r="113" spans="1:7" x14ac:dyDescent="0.25">
      <c r="A113" s="1"/>
      <c r="B113" s="1"/>
      <c r="C113" s="1"/>
      <c r="D113" s="1"/>
      <c r="E113" s="1"/>
      <c r="F113" s="1"/>
      <c r="G113" s="5"/>
    </row>
    <row r="114" spans="1:7" x14ac:dyDescent="0.25">
      <c r="A114" s="1"/>
      <c r="B114" s="1"/>
      <c r="C114" s="1"/>
      <c r="D114" s="1"/>
      <c r="E114" s="1"/>
      <c r="F114" s="1"/>
      <c r="G114" s="1"/>
    </row>
    <row r="115" spans="1:7" x14ac:dyDescent="0.25">
      <c r="A115" s="1"/>
      <c r="B115" s="1"/>
      <c r="C115" s="1"/>
      <c r="D115" s="1"/>
      <c r="E115" s="1"/>
      <c r="F115" s="1"/>
      <c r="G115" s="5"/>
    </row>
    <row r="116" spans="1:7" x14ac:dyDescent="0.25">
      <c r="A116" s="1"/>
      <c r="B116" s="1"/>
      <c r="C116" s="1"/>
      <c r="D116" s="1"/>
      <c r="E116" s="1"/>
      <c r="F116" s="1"/>
      <c r="G116" s="1"/>
    </row>
    <row r="117" spans="1:7" x14ac:dyDescent="0.25">
      <c r="A117" s="1"/>
      <c r="B117" s="1"/>
      <c r="C117" s="1"/>
      <c r="D117" s="1"/>
      <c r="E117" s="1"/>
      <c r="F117" s="1"/>
      <c r="G117" s="5"/>
    </row>
    <row r="118" spans="1:7" x14ac:dyDescent="0.25">
      <c r="A118" s="1"/>
      <c r="B118" s="1"/>
      <c r="C118" s="1"/>
      <c r="D118" s="1"/>
      <c r="E118" s="1"/>
      <c r="F118" s="1"/>
      <c r="G118" s="1"/>
    </row>
    <row r="119" spans="1:7" x14ac:dyDescent="0.25">
      <c r="A119" s="1"/>
      <c r="B119" s="1"/>
      <c r="C119" s="1"/>
      <c r="D119" s="1"/>
      <c r="E119" s="1"/>
      <c r="F119" s="1"/>
      <c r="G119" s="5"/>
    </row>
    <row r="120" spans="1:7" x14ac:dyDescent="0.25">
      <c r="A120" s="1"/>
      <c r="B120" s="1"/>
      <c r="C120" s="1"/>
      <c r="D120" s="1"/>
      <c r="E120" s="1"/>
      <c r="F120" s="1"/>
      <c r="G120" s="1"/>
    </row>
    <row r="121" spans="1:7" x14ac:dyDescent="0.25">
      <c r="A121" s="1"/>
      <c r="B121" s="1"/>
      <c r="C121" s="1"/>
      <c r="D121" s="1"/>
      <c r="E121" s="1"/>
      <c r="F121" s="1"/>
      <c r="G121" s="5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1"/>
      <c r="B123" s="1"/>
      <c r="C123" s="1"/>
      <c r="D123" s="1"/>
      <c r="E123" s="1"/>
      <c r="F123" s="1"/>
      <c r="G123" s="5"/>
    </row>
    <row r="124" spans="1:7" x14ac:dyDescent="0.25">
      <c r="A124" s="1"/>
      <c r="B124" s="1"/>
      <c r="C124" s="1"/>
      <c r="D124" s="1"/>
      <c r="E124" s="1"/>
      <c r="F124" s="1"/>
      <c r="G124" s="1"/>
    </row>
    <row r="125" spans="1:7" x14ac:dyDescent="0.25">
      <c r="A125" s="1"/>
      <c r="B125" s="1"/>
      <c r="C125" s="1"/>
      <c r="D125" s="1"/>
      <c r="E125" s="1"/>
      <c r="F125" s="1"/>
      <c r="G125" s="5"/>
    </row>
    <row r="126" spans="1:7" x14ac:dyDescent="0.25">
      <c r="A126" s="1"/>
      <c r="B126" s="1"/>
      <c r="C126" s="1"/>
      <c r="D126" s="1"/>
      <c r="E126" s="1"/>
      <c r="F126" s="1"/>
      <c r="G126" s="1"/>
    </row>
    <row r="127" spans="1:7" x14ac:dyDescent="0.25">
      <c r="A127" s="1"/>
      <c r="B127" s="1"/>
      <c r="C127" s="1"/>
      <c r="D127" s="1"/>
      <c r="E127" s="1"/>
      <c r="F127" s="1"/>
      <c r="G127" s="5"/>
    </row>
    <row r="128" spans="1:7" x14ac:dyDescent="0.25">
      <c r="A128" s="1"/>
      <c r="B128" s="1"/>
      <c r="C128" s="1"/>
      <c r="D128" s="1"/>
      <c r="E128" s="1"/>
      <c r="F128" s="1"/>
      <c r="G128" s="1"/>
    </row>
    <row r="129" spans="1:7" x14ac:dyDescent="0.25">
      <c r="A129" s="1"/>
      <c r="B129" s="1"/>
      <c r="C129" s="1"/>
      <c r="D129" s="1"/>
      <c r="E129" s="1"/>
      <c r="F129" s="1"/>
      <c r="G129" s="5"/>
    </row>
    <row r="130" spans="1:7" x14ac:dyDescent="0.25">
      <c r="A130" s="1"/>
      <c r="B130" s="1"/>
      <c r="C130" s="1"/>
      <c r="D130" s="1"/>
      <c r="E130" s="1"/>
      <c r="F130" s="1"/>
      <c r="G130" s="1"/>
    </row>
    <row r="131" spans="1:7" x14ac:dyDescent="0.25">
      <c r="A131" s="1"/>
      <c r="B131" s="1"/>
      <c r="C131" s="1"/>
      <c r="D131" s="1"/>
      <c r="E131" s="1"/>
      <c r="F131" s="1"/>
      <c r="G131" s="5"/>
    </row>
    <row r="132" spans="1:7" x14ac:dyDescent="0.25">
      <c r="A132" s="1"/>
      <c r="B132" s="1"/>
      <c r="C132" s="1"/>
      <c r="D132" s="1"/>
      <c r="E132" s="1"/>
      <c r="F132" s="1"/>
      <c r="G132" s="1"/>
    </row>
    <row r="133" spans="1:7" x14ac:dyDescent="0.25">
      <c r="A133" s="1"/>
      <c r="B133" s="1"/>
      <c r="C133" s="1"/>
      <c r="D133" s="1"/>
      <c r="E133" s="1"/>
      <c r="F133" s="1"/>
      <c r="G133" s="5"/>
    </row>
    <row r="134" spans="1:7" x14ac:dyDescent="0.25">
      <c r="A134" s="1"/>
      <c r="B134" s="1"/>
      <c r="C134" s="1"/>
      <c r="D134" s="1"/>
      <c r="E134" s="1"/>
      <c r="F134" s="1"/>
      <c r="G134" s="1"/>
    </row>
    <row r="135" spans="1:7" x14ac:dyDescent="0.25">
      <c r="A135" s="1"/>
      <c r="B135" s="1"/>
      <c r="C135" s="1"/>
      <c r="D135" s="1"/>
      <c r="E135" s="1"/>
      <c r="F135" s="1"/>
      <c r="G135" s="5"/>
    </row>
    <row r="136" spans="1:7" x14ac:dyDescent="0.25">
      <c r="A136" s="1"/>
      <c r="B136" s="1"/>
      <c r="C136" s="1"/>
      <c r="D136" s="1"/>
      <c r="E136" s="1"/>
      <c r="F136" s="1"/>
      <c r="G136" s="1"/>
    </row>
    <row r="137" spans="1:7" x14ac:dyDescent="0.25">
      <c r="A137" s="1"/>
      <c r="B137" s="1"/>
      <c r="C137" s="1"/>
      <c r="D137" s="1"/>
      <c r="E137" s="1"/>
      <c r="F137" s="1"/>
      <c r="G137" s="5"/>
    </row>
    <row r="138" spans="1:7" x14ac:dyDescent="0.25">
      <c r="A138" s="1"/>
      <c r="B138" s="1"/>
      <c r="C138" s="1"/>
      <c r="D138" s="1"/>
      <c r="E138" s="1"/>
      <c r="F138" s="1"/>
      <c r="G138" s="1"/>
    </row>
    <row r="139" spans="1:7" x14ac:dyDescent="0.25">
      <c r="A139" s="1"/>
      <c r="B139" s="1"/>
      <c r="C139" s="1"/>
      <c r="D139" s="1"/>
      <c r="E139" s="1"/>
      <c r="F139" s="1"/>
      <c r="G139" s="5"/>
    </row>
    <row r="140" spans="1:7" x14ac:dyDescent="0.25">
      <c r="A140" s="1"/>
      <c r="B140" s="1"/>
      <c r="C140" s="1"/>
      <c r="D140" s="1"/>
      <c r="E140" s="1"/>
      <c r="F140" s="1"/>
      <c r="G140" s="1"/>
    </row>
    <row r="141" spans="1:7" x14ac:dyDescent="0.25">
      <c r="A141" s="1"/>
      <c r="B141" s="1"/>
      <c r="C141" s="1"/>
      <c r="D141" s="1"/>
      <c r="E141" s="1"/>
      <c r="F141" s="1"/>
      <c r="G141" s="5"/>
    </row>
    <row r="142" spans="1:7" x14ac:dyDescent="0.25">
      <c r="A142" s="1"/>
      <c r="B142" s="1"/>
      <c r="C142" s="1"/>
      <c r="D142" s="1"/>
      <c r="E142" s="1"/>
      <c r="F142" s="1"/>
      <c r="G142" s="1"/>
    </row>
    <row r="143" spans="1:7" x14ac:dyDescent="0.25">
      <c r="A143" s="1"/>
      <c r="B143" s="1"/>
      <c r="C143" s="1"/>
      <c r="D143" s="1"/>
      <c r="E143" s="1"/>
      <c r="F143" s="1"/>
      <c r="G143" s="5"/>
    </row>
    <row r="144" spans="1:7" x14ac:dyDescent="0.25">
      <c r="A144" s="1"/>
      <c r="B144" s="1"/>
      <c r="C144" s="1"/>
      <c r="D144" s="1"/>
      <c r="E144" s="1"/>
      <c r="F144" s="1"/>
      <c r="G144" s="1"/>
    </row>
    <row r="145" spans="1:7" x14ac:dyDescent="0.25">
      <c r="A145" s="1"/>
      <c r="B145" s="1"/>
      <c r="C145" s="1"/>
      <c r="D145" s="1"/>
      <c r="E145" s="1"/>
      <c r="F145" s="1"/>
      <c r="G145" s="1"/>
    </row>
    <row r="146" spans="1:7" x14ac:dyDescent="0.25">
      <c r="A146" s="1"/>
      <c r="B146" s="1"/>
      <c r="C146" s="1"/>
      <c r="D146" s="1"/>
      <c r="E146" s="1"/>
      <c r="F146" s="1"/>
      <c r="G146" s="5"/>
    </row>
    <row r="147" spans="1:7" x14ac:dyDescent="0.25">
      <c r="A147" s="1"/>
      <c r="B147" s="1"/>
      <c r="C147" s="1"/>
      <c r="D147" s="1"/>
      <c r="E147" s="1"/>
      <c r="F147" s="1"/>
      <c r="G147" s="1"/>
    </row>
    <row r="148" spans="1:7" x14ac:dyDescent="0.25">
      <c r="A148" s="1"/>
      <c r="B148" s="1"/>
      <c r="C148" s="1"/>
      <c r="D148" s="1"/>
      <c r="E148" s="1"/>
      <c r="F148" s="1"/>
      <c r="G148" s="5"/>
    </row>
    <row r="149" spans="1:7" x14ac:dyDescent="0.25">
      <c r="A149" s="1"/>
      <c r="B149" s="1"/>
      <c r="C149" s="1"/>
      <c r="D149" s="1"/>
      <c r="E149" s="1"/>
      <c r="F149" s="1"/>
      <c r="G149" s="1"/>
    </row>
    <row r="150" spans="1:7" x14ac:dyDescent="0.25">
      <c r="A150" s="1"/>
      <c r="B150" s="1"/>
      <c r="C150" s="1"/>
      <c r="D150" s="1"/>
      <c r="E150" s="1"/>
      <c r="F150" s="1"/>
      <c r="G150" s="5"/>
    </row>
    <row r="151" spans="1:7" x14ac:dyDescent="0.25">
      <c r="A151" s="1"/>
      <c r="B151" s="1"/>
      <c r="C151" s="1"/>
      <c r="D151" s="1"/>
      <c r="E151" s="1"/>
      <c r="F151" s="1"/>
      <c r="G151" s="1"/>
    </row>
    <row r="152" spans="1:7" x14ac:dyDescent="0.25">
      <c r="A152" s="1"/>
      <c r="B152" s="1"/>
      <c r="C152" s="1"/>
      <c r="D152" s="1"/>
      <c r="E152" s="1"/>
      <c r="F152" s="1"/>
      <c r="G152" s="5"/>
    </row>
    <row r="153" spans="1:7" x14ac:dyDescent="0.25">
      <c r="A153" s="1"/>
      <c r="B153" s="1"/>
      <c r="C153" s="1"/>
      <c r="D153" s="1"/>
      <c r="E153" s="1"/>
      <c r="F153" s="1"/>
      <c r="G153" s="1"/>
    </row>
    <row r="154" spans="1:7" x14ac:dyDescent="0.25">
      <c r="A154" s="1"/>
      <c r="B154" s="1"/>
      <c r="C154" s="1"/>
      <c r="D154" s="1"/>
      <c r="E154" s="1"/>
      <c r="F154" s="1"/>
      <c r="G154" s="5"/>
    </row>
    <row r="155" spans="1:7" x14ac:dyDescent="0.25">
      <c r="A155" s="1"/>
      <c r="B155" s="1"/>
      <c r="C155" s="1"/>
      <c r="D155" s="1"/>
      <c r="E155" s="1"/>
      <c r="F155" s="1"/>
      <c r="G155" s="1"/>
    </row>
    <row r="156" spans="1:7" x14ac:dyDescent="0.25">
      <c r="A156" s="1"/>
      <c r="B156" s="1"/>
      <c r="C156" s="1"/>
      <c r="D156" s="1"/>
      <c r="E156" s="1"/>
      <c r="F156" s="1"/>
      <c r="G156" s="5"/>
    </row>
    <row r="157" spans="1:7" x14ac:dyDescent="0.25">
      <c r="A157" s="1"/>
      <c r="B157" s="1"/>
      <c r="C157" s="1"/>
      <c r="D157" s="1"/>
      <c r="E157" s="1"/>
      <c r="F157" s="1"/>
      <c r="G157" s="1"/>
    </row>
    <row r="158" spans="1:7" x14ac:dyDescent="0.25">
      <c r="A158" s="1"/>
      <c r="B158" s="1"/>
      <c r="C158" s="1"/>
      <c r="D158" s="1"/>
      <c r="E158" s="1"/>
      <c r="F158" s="1"/>
      <c r="G158" s="5"/>
    </row>
    <row r="159" spans="1:7" x14ac:dyDescent="0.25">
      <c r="A159" s="1"/>
      <c r="B159" s="1"/>
      <c r="C159" s="1"/>
      <c r="D159" s="1"/>
      <c r="E159" s="1"/>
      <c r="F159" s="1"/>
      <c r="G159" s="1"/>
    </row>
  </sheetData>
  <mergeCells count="12">
    <mergeCell ref="B48:G48"/>
    <mergeCell ref="B1:F4"/>
    <mergeCell ref="A5:A6"/>
    <mergeCell ref="B5:B6"/>
    <mergeCell ref="C5:C6"/>
    <mergeCell ref="D5:D6"/>
    <mergeCell ref="E5:G5"/>
    <mergeCell ref="A7:G7"/>
    <mergeCell ref="A8:G8"/>
    <mergeCell ref="A27:G27"/>
    <mergeCell ref="B28:G28"/>
    <mergeCell ref="A47:G47"/>
  </mergeCells>
  <pageMargins left="0.7" right="0.7" top="0.75" bottom="0.75" header="0.3" footer="0.3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9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290"/>
  <sheetViews>
    <sheetView workbookViewId="0">
      <selection activeCell="C58" sqref="C58:G58"/>
    </sheetView>
  </sheetViews>
  <sheetFormatPr defaultRowHeight="15" x14ac:dyDescent="0.25"/>
  <cols>
    <col min="1" max="1" width="8.5703125" customWidth="1"/>
    <col min="2" max="2" width="28.140625" customWidth="1"/>
    <col min="3" max="3" width="10.7109375" customWidth="1"/>
    <col min="4" max="4" width="12.7109375" customWidth="1"/>
    <col min="6" max="6" width="10.140625" customWidth="1"/>
    <col min="7" max="7" width="11.5703125" customWidth="1"/>
    <col min="8" max="8" width="12.140625" customWidth="1"/>
    <col min="9" max="9" width="13.140625" customWidth="1"/>
  </cols>
  <sheetData>
    <row r="1" spans="1:91" x14ac:dyDescent="0.25">
      <c r="B1" s="252" t="s">
        <v>154</v>
      </c>
      <c r="C1" s="252"/>
      <c r="D1" s="252"/>
      <c r="E1" s="252"/>
      <c r="F1" s="252"/>
    </row>
    <row r="2" spans="1:91" x14ac:dyDescent="0.25">
      <c r="B2" s="252"/>
      <c r="C2" s="252"/>
      <c r="D2" s="252"/>
      <c r="E2" s="252"/>
      <c r="F2" s="252"/>
    </row>
    <row r="3" spans="1:91" x14ac:dyDescent="0.25">
      <c r="B3" s="252"/>
      <c r="C3" s="252"/>
      <c r="D3" s="252"/>
      <c r="E3" s="252"/>
      <c r="F3" s="252"/>
    </row>
    <row r="4" spans="1:91" x14ac:dyDescent="0.25">
      <c r="B4" s="253"/>
      <c r="C4" s="253"/>
      <c r="D4" s="253"/>
      <c r="E4" s="253"/>
      <c r="F4" s="253"/>
    </row>
    <row r="5" spans="1:91" ht="15.75" x14ac:dyDescent="0.25">
      <c r="A5" s="257" t="s">
        <v>7</v>
      </c>
      <c r="B5" s="257" t="s">
        <v>0</v>
      </c>
      <c r="C5" s="257" t="s">
        <v>1</v>
      </c>
      <c r="D5" s="257" t="s">
        <v>2</v>
      </c>
      <c r="E5" s="257" t="s">
        <v>3</v>
      </c>
      <c r="F5" s="257"/>
      <c r="G5" s="275"/>
      <c r="H5" s="257" t="s">
        <v>1</v>
      </c>
      <c r="I5" s="257" t="s">
        <v>2</v>
      </c>
      <c r="J5" s="257" t="s">
        <v>3</v>
      </c>
      <c r="K5" s="257"/>
      <c r="L5" s="27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</row>
    <row r="6" spans="1:91" s="1" customFormat="1" ht="32.25" customHeight="1" x14ac:dyDescent="0.25">
      <c r="A6" s="258"/>
      <c r="B6" s="258"/>
      <c r="C6" s="258"/>
      <c r="D6" s="258"/>
      <c r="E6" s="81" t="s">
        <v>6</v>
      </c>
      <c r="F6" s="81" t="s">
        <v>4</v>
      </c>
      <c r="G6" s="90" t="s">
        <v>5</v>
      </c>
      <c r="H6" s="258"/>
      <c r="I6" s="258"/>
      <c r="J6" s="89" t="s">
        <v>6</v>
      </c>
      <c r="K6" s="89" t="s">
        <v>4</v>
      </c>
      <c r="L6" s="90" t="s">
        <v>5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</row>
    <row r="7" spans="1:91" x14ac:dyDescent="0.25">
      <c r="A7" s="242" t="s">
        <v>8</v>
      </c>
      <c r="B7" s="243"/>
      <c r="C7" s="243"/>
      <c r="D7" s="243"/>
      <c r="E7" s="243"/>
      <c r="F7" s="243"/>
      <c r="G7" s="243"/>
      <c r="H7" s="1"/>
      <c r="I7" s="1"/>
      <c r="J7" s="1"/>
      <c r="K7" s="1"/>
      <c r="L7" s="1"/>
    </row>
    <row r="8" spans="1:91" x14ac:dyDescent="0.25">
      <c r="A8" s="242" t="s">
        <v>9</v>
      </c>
      <c r="B8" s="243"/>
      <c r="C8" s="243"/>
      <c r="D8" s="243"/>
      <c r="E8" s="243"/>
      <c r="F8" s="243"/>
      <c r="G8" s="243"/>
      <c r="H8" s="1"/>
      <c r="I8" s="1"/>
      <c r="J8" s="1"/>
      <c r="K8" s="1"/>
      <c r="L8" s="1"/>
    </row>
    <row r="9" spans="1:91" x14ac:dyDescent="0.25">
      <c r="A9" s="16"/>
      <c r="B9" s="18" t="s">
        <v>10</v>
      </c>
      <c r="C9" s="16"/>
      <c r="D9" s="16"/>
      <c r="E9" s="16"/>
      <c r="F9" s="16"/>
      <c r="G9" s="49"/>
      <c r="H9" s="1"/>
      <c r="I9" s="1"/>
      <c r="J9" s="1"/>
      <c r="K9" s="1"/>
      <c r="L9" s="1"/>
    </row>
    <row r="10" spans="1:91" x14ac:dyDescent="0.25">
      <c r="A10" s="22">
        <v>340</v>
      </c>
      <c r="B10" s="16" t="s">
        <v>12</v>
      </c>
      <c r="C10" s="40" t="s">
        <v>120</v>
      </c>
      <c r="D10" s="16">
        <v>253</v>
      </c>
      <c r="E10" s="16">
        <v>12.7</v>
      </c>
      <c r="F10" s="16">
        <v>19.84</v>
      </c>
      <c r="G10" s="49">
        <v>5.73</v>
      </c>
      <c r="H10" s="1"/>
      <c r="I10" s="1"/>
      <c r="J10" s="1"/>
      <c r="K10" s="1"/>
      <c r="L10" s="1"/>
    </row>
    <row r="11" spans="1:91" x14ac:dyDescent="0.25">
      <c r="A11" s="22">
        <v>692</v>
      </c>
      <c r="B11" s="23" t="s">
        <v>13</v>
      </c>
      <c r="C11" s="24">
        <v>200</v>
      </c>
      <c r="D11" s="24">
        <v>105</v>
      </c>
      <c r="E11" s="23">
        <v>1.7669999999999999</v>
      </c>
      <c r="F11" s="23">
        <v>1.363</v>
      </c>
      <c r="G11" s="50">
        <v>23.78</v>
      </c>
      <c r="H11" s="1"/>
      <c r="I11" s="1"/>
      <c r="J11" s="1"/>
      <c r="K11" s="1"/>
      <c r="L11" s="1"/>
    </row>
    <row r="12" spans="1:91" x14ac:dyDescent="0.25">
      <c r="A12" s="22" t="s">
        <v>20</v>
      </c>
      <c r="B12" s="16" t="s">
        <v>18</v>
      </c>
      <c r="C12" s="16">
        <v>100</v>
      </c>
      <c r="D12" s="16">
        <v>85</v>
      </c>
      <c r="E12" s="16">
        <v>5</v>
      </c>
      <c r="F12" s="16">
        <v>3.2</v>
      </c>
      <c r="G12" s="49">
        <v>8.48</v>
      </c>
      <c r="H12" s="1"/>
      <c r="I12" s="1"/>
      <c r="J12" s="1"/>
      <c r="K12" s="1"/>
      <c r="L12" s="1"/>
    </row>
    <row r="13" spans="1:91" x14ac:dyDescent="0.25">
      <c r="A13" s="22"/>
      <c r="B13" s="16" t="s">
        <v>15</v>
      </c>
      <c r="C13" s="16">
        <v>15</v>
      </c>
      <c r="D13" s="16">
        <v>56</v>
      </c>
      <c r="E13" s="16">
        <v>4.16</v>
      </c>
      <c r="F13" s="16">
        <v>4.29</v>
      </c>
      <c r="G13" s="49">
        <v>0</v>
      </c>
      <c r="H13" s="1"/>
      <c r="I13" s="1"/>
      <c r="J13" s="1"/>
      <c r="K13" s="1"/>
      <c r="L13" s="1"/>
    </row>
    <row r="14" spans="1:91" x14ac:dyDescent="0.25">
      <c r="A14" s="22"/>
      <c r="B14" s="1" t="s">
        <v>149</v>
      </c>
      <c r="C14" s="16">
        <v>60</v>
      </c>
      <c r="D14" s="16">
        <v>110</v>
      </c>
      <c r="E14" s="16">
        <v>0.33700000000000002</v>
      </c>
      <c r="F14" s="16">
        <v>0.27700000000000002</v>
      </c>
      <c r="G14" s="49">
        <v>26.355</v>
      </c>
      <c r="H14" s="1"/>
      <c r="I14" s="1"/>
      <c r="J14" s="1"/>
      <c r="K14" s="1"/>
      <c r="L14" s="1"/>
    </row>
    <row r="15" spans="1:91" x14ac:dyDescent="0.25">
      <c r="A15" s="22"/>
      <c r="B15" s="16" t="s">
        <v>16</v>
      </c>
      <c r="C15" s="16"/>
      <c r="D15" s="16">
        <f>SUM(D10:D14)</f>
        <v>609</v>
      </c>
      <c r="E15" s="16">
        <f>SUM(E10:E14)</f>
        <v>23.963999999999999</v>
      </c>
      <c r="F15" s="16">
        <f>SUM(F10:F14)</f>
        <v>28.97</v>
      </c>
      <c r="G15" s="49">
        <f>SUM(G10:G14)</f>
        <v>64.344999999999999</v>
      </c>
      <c r="H15" s="1"/>
      <c r="I15" s="1"/>
      <c r="J15" s="1"/>
      <c r="K15" s="1"/>
      <c r="L15" s="1"/>
    </row>
    <row r="16" spans="1:91" x14ac:dyDescent="0.25">
      <c r="A16" s="23"/>
      <c r="B16" s="18" t="s">
        <v>17</v>
      </c>
      <c r="C16" s="16"/>
      <c r="D16" s="16"/>
      <c r="E16" s="16"/>
      <c r="F16" s="16"/>
      <c r="G16" s="49"/>
      <c r="H16" s="1"/>
      <c r="I16" s="1"/>
      <c r="J16" s="1"/>
      <c r="K16" s="1"/>
      <c r="L16" s="1"/>
    </row>
    <row r="17" spans="1:14" x14ac:dyDescent="0.25">
      <c r="A17" s="23"/>
      <c r="B17" s="16" t="s">
        <v>24</v>
      </c>
      <c r="C17" s="16">
        <v>80</v>
      </c>
      <c r="D17" s="16">
        <v>10</v>
      </c>
      <c r="E17" s="16"/>
      <c r="F17" s="16"/>
      <c r="G17" s="49">
        <v>2.56</v>
      </c>
      <c r="H17" s="1"/>
      <c r="I17" s="1"/>
      <c r="J17" s="1"/>
      <c r="K17" s="1"/>
      <c r="L17" s="1"/>
    </row>
    <row r="18" spans="1:14" ht="45" x14ac:dyDescent="0.25">
      <c r="A18" s="22">
        <v>140</v>
      </c>
      <c r="B18" s="43" t="s">
        <v>114</v>
      </c>
      <c r="C18" s="40" t="s">
        <v>32</v>
      </c>
      <c r="D18" s="16">
        <v>118</v>
      </c>
      <c r="E18" s="16">
        <v>2.9</v>
      </c>
      <c r="F18" s="16">
        <v>2.5</v>
      </c>
      <c r="G18" s="49">
        <v>21</v>
      </c>
      <c r="H18" s="1"/>
      <c r="I18" s="1"/>
      <c r="J18" s="1"/>
      <c r="K18" s="1"/>
      <c r="L18" s="1"/>
    </row>
    <row r="19" spans="1:14" x14ac:dyDescent="0.25">
      <c r="A19" s="22">
        <v>469</v>
      </c>
      <c r="B19" s="16" t="s">
        <v>26</v>
      </c>
      <c r="C19" s="40" t="s">
        <v>146</v>
      </c>
      <c r="D19" s="16">
        <v>309</v>
      </c>
      <c r="E19" s="16">
        <v>11.93</v>
      </c>
      <c r="F19" s="16">
        <v>22.34</v>
      </c>
      <c r="G19" s="49">
        <v>14.32</v>
      </c>
      <c r="H19" s="1"/>
      <c r="I19" s="1"/>
      <c r="J19" s="1"/>
      <c r="K19" s="1"/>
      <c r="L19" s="1"/>
    </row>
    <row r="20" spans="1:14" x14ac:dyDescent="0.25">
      <c r="A20" s="22">
        <v>511</v>
      </c>
      <c r="B20" s="25" t="s">
        <v>97</v>
      </c>
      <c r="C20" s="16">
        <v>150</v>
      </c>
      <c r="D20" s="16">
        <v>118</v>
      </c>
      <c r="E20" s="16">
        <v>1.9159999999999999</v>
      </c>
      <c r="F20" s="16">
        <v>2.964</v>
      </c>
      <c r="G20" s="49">
        <v>23.419</v>
      </c>
      <c r="H20" s="1"/>
      <c r="I20" s="1"/>
      <c r="J20" s="1"/>
      <c r="K20" s="1"/>
      <c r="L20" s="1"/>
    </row>
    <row r="21" spans="1:14" x14ac:dyDescent="0.25">
      <c r="A21" s="22">
        <v>638</v>
      </c>
      <c r="B21" s="16" t="s">
        <v>28</v>
      </c>
      <c r="C21" s="16">
        <v>200</v>
      </c>
      <c r="D21" s="16">
        <v>137</v>
      </c>
      <c r="E21" s="16">
        <v>1.04</v>
      </c>
      <c r="F21" s="16"/>
      <c r="G21" s="49">
        <v>31.61</v>
      </c>
      <c r="H21" s="1"/>
      <c r="I21" s="1"/>
      <c r="J21" s="1"/>
      <c r="K21" s="1"/>
      <c r="L21" s="1"/>
      <c r="M21" s="2"/>
      <c r="N21" s="2"/>
    </row>
    <row r="22" spans="1:14" x14ac:dyDescent="0.25">
      <c r="A22" s="15"/>
      <c r="B22" s="1" t="s">
        <v>122</v>
      </c>
      <c r="C22" s="40">
        <v>20</v>
      </c>
      <c r="D22" s="40">
        <v>37</v>
      </c>
      <c r="E22" s="16">
        <v>0.112</v>
      </c>
      <c r="F22" s="16">
        <v>9.1999999999999998E-2</v>
      </c>
      <c r="G22" s="49">
        <v>8.7799999999999994</v>
      </c>
      <c r="H22" s="1"/>
      <c r="I22" s="1"/>
      <c r="J22" s="40"/>
      <c r="K22" s="40"/>
      <c r="L22" s="16"/>
      <c r="M22" s="47"/>
      <c r="N22" s="47"/>
    </row>
    <row r="23" spans="1:14" x14ac:dyDescent="0.25">
      <c r="A23" s="15"/>
      <c r="B23" s="1" t="s">
        <v>142</v>
      </c>
      <c r="C23" s="40">
        <v>48</v>
      </c>
      <c r="D23" s="40">
        <v>81</v>
      </c>
      <c r="E23" s="16">
        <v>1.669</v>
      </c>
      <c r="F23" s="16">
        <v>0.25800000000000001</v>
      </c>
      <c r="G23" s="49">
        <v>18.5</v>
      </c>
      <c r="H23" s="1"/>
      <c r="I23" s="1"/>
      <c r="J23" s="1"/>
      <c r="K23" s="1"/>
      <c r="L23" s="1"/>
      <c r="M23" s="2"/>
      <c r="N23" s="2"/>
    </row>
    <row r="24" spans="1:14" x14ac:dyDescent="0.25">
      <c r="A24" s="16"/>
      <c r="B24" s="16" t="s">
        <v>29</v>
      </c>
      <c r="C24" s="16">
        <v>100</v>
      </c>
      <c r="D24" s="16">
        <v>21</v>
      </c>
      <c r="E24" s="16">
        <v>0.66600000000000004</v>
      </c>
      <c r="F24" s="16"/>
      <c r="G24" s="49">
        <v>7.056</v>
      </c>
      <c r="H24" s="1"/>
      <c r="I24" s="1"/>
      <c r="J24" s="1"/>
      <c r="K24" s="1"/>
      <c r="L24" s="1"/>
    </row>
    <row r="25" spans="1:14" x14ac:dyDescent="0.25">
      <c r="A25" s="16"/>
      <c r="B25" s="16" t="s">
        <v>16</v>
      </c>
      <c r="C25" s="16"/>
      <c r="D25" s="16">
        <f>SUM(D17:D24)</f>
        <v>831</v>
      </c>
      <c r="E25" s="16">
        <f>SUM(E17:E24)</f>
        <v>20.232999999999997</v>
      </c>
      <c r="F25" s="16">
        <f>SUM(F17:F24)</f>
        <v>28.153999999999996</v>
      </c>
      <c r="G25" s="49">
        <f>SUM(G18:G24)</f>
        <v>124.685</v>
      </c>
      <c r="H25" s="1"/>
      <c r="I25" s="1"/>
      <c r="J25" s="1"/>
      <c r="K25" s="1"/>
      <c r="L25" s="1"/>
    </row>
    <row r="26" spans="1:14" x14ac:dyDescent="0.25">
      <c r="A26" s="16"/>
      <c r="B26" s="18" t="s">
        <v>31</v>
      </c>
      <c r="C26" s="16"/>
      <c r="D26" s="16">
        <f>D15+D25</f>
        <v>1440</v>
      </c>
      <c r="E26" s="16">
        <f>E15+E25</f>
        <v>44.196999999999996</v>
      </c>
      <c r="F26" s="16">
        <f>F15+F25</f>
        <v>57.123999999999995</v>
      </c>
      <c r="G26" s="49">
        <f>G15+G25</f>
        <v>189.03</v>
      </c>
      <c r="H26" s="1"/>
      <c r="I26" s="1"/>
      <c r="J26" s="1"/>
      <c r="K26" s="1"/>
      <c r="L26" s="1"/>
    </row>
    <row r="27" spans="1:14" x14ac:dyDescent="0.25">
      <c r="A27" s="254" t="s">
        <v>34</v>
      </c>
      <c r="B27" s="255"/>
      <c r="C27" s="255"/>
      <c r="D27" s="255"/>
      <c r="E27" s="255"/>
      <c r="F27" s="255"/>
      <c r="G27" s="255"/>
      <c r="H27" s="1"/>
      <c r="I27" s="1"/>
      <c r="J27" s="1"/>
      <c r="K27" s="1"/>
      <c r="L27" s="1"/>
    </row>
    <row r="28" spans="1:14" x14ac:dyDescent="0.25">
      <c r="A28" s="16"/>
      <c r="B28" s="245" t="s">
        <v>10</v>
      </c>
      <c r="C28" s="246"/>
      <c r="D28" s="246"/>
      <c r="E28" s="246"/>
      <c r="F28" s="246"/>
      <c r="G28" s="246"/>
      <c r="H28" s="1"/>
      <c r="I28" s="1"/>
      <c r="J28" s="1"/>
      <c r="K28" s="1"/>
      <c r="L28" s="1"/>
    </row>
    <row r="29" spans="1:14" x14ac:dyDescent="0.25">
      <c r="A29" s="22"/>
      <c r="B29" s="1" t="s">
        <v>79</v>
      </c>
      <c r="C29" s="16">
        <v>20</v>
      </c>
      <c r="D29" s="16">
        <v>132</v>
      </c>
      <c r="E29" s="16">
        <v>7.3999999999999996E-2</v>
      </c>
      <c r="F29" s="16">
        <v>11.17</v>
      </c>
      <c r="G29" s="49">
        <v>0.26</v>
      </c>
      <c r="H29" s="1"/>
      <c r="I29" s="1"/>
      <c r="J29" s="1"/>
      <c r="K29" s="1"/>
      <c r="L29" s="1"/>
    </row>
    <row r="30" spans="1:14" ht="30" x14ac:dyDescent="0.25">
      <c r="A30" s="22">
        <v>363</v>
      </c>
      <c r="B30" s="45" t="s">
        <v>121</v>
      </c>
      <c r="C30" s="17" t="s">
        <v>39</v>
      </c>
      <c r="D30" s="16">
        <v>248</v>
      </c>
      <c r="E30" s="16">
        <v>10.3</v>
      </c>
      <c r="F30" s="16">
        <v>11.7</v>
      </c>
      <c r="G30" s="49">
        <v>25.6</v>
      </c>
      <c r="H30" s="1"/>
      <c r="I30" s="1"/>
      <c r="J30" s="1"/>
      <c r="K30" s="1"/>
      <c r="L30" s="1"/>
    </row>
    <row r="31" spans="1:14" x14ac:dyDescent="0.25">
      <c r="A31" s="22">
        <v>686</v>
      </c>
      <c r="B31" s="16" t="s">
        <v>37</v>
      </c>
      <c r="C31" s="17" t="s">
        <v>40</v>
      </c>
      <c r="D31" s="16">
        <v>60</v>
      </c>
      <c r="E31" s="16">
        <v>0.3</v>
      </c>
      <c r="F31" s="16"/>
      <c r="G31" s="49">
        <v>15.2</v>
      </c>
      <c r="H31" s="1"/>
      <c r="I31" s="1"/>
      <c r="J31" s="1"/>
      <c r="K31" s="1"/>
      <c r="L31" s="1"/>
    </row>
    <row r="32" spans="1:14" x14ac:dyDescent="0.25">
      <c r="A32" s="22"/>
      <c r="B32" s="1" t="s">
        <v>149</v>
      </c>
      <c r="C32" s="16">
        <v>60</v>
      </c>
      <c r="D32" s="16">
        <v>110</v>
      </c>
      <c r="E32" s="16">
        <v>0.33700000000000002</v>
      </c>
      <c r="F32" s="16">
        <v>0.27700000000000002</v>
      </c>
      <c r="G32" s="49">
        <v>26.355</v>
      </c>
      <c r="H32" s="1"/>
      <c r="I32" s="1"/>
      <c r="J32" s="1"/>
      <c r="K32" s="1"/>
      <c r="L32" s="1"/>
    </row>
    <row r="33" spans="1:15" x14ac:dyDescent="0.25">
      <c r="A33" s="22"/>
      <c r="B33" s="16" t="s">
        <v>47</v>
      </c>
      <c r="C33" s="16">
        <v>100</v>
      </c>
      <c r="D33" s="16">
        <v>91</v>
      </c>
      <c r="E33" s="16">
        <v>1.5</v>
      </c>
      <c r="F33" s="16"/>
      <c r="G33" s="49">
        <v>22.4</v>
      </c>
      <c r="H33" s="1"/>
      <c r="I33" s="1"/>
      <c r="J33" s="1"/>
      <c r="K33" s="1"/>
      <c r="L33" s="1"/>
    </row>
    <row r="34" spans="1:15" x14ac:dyDescent="0.25">
      <c r="A34" s="22"/>
      <c r="B34" s="20" t="s">
        <v>16</v>
      </c>
      <c r="C34" s="16"/>
      <c r="D34" s="16">
        <f>SUM(D29:D33)</f>
        <v>641</v>
      </c>
      <c r="E34" s="16">
        <f t="shared" ref="E34:G34" si="0">SUM(E29:E33)</f>
        <v>12.511000000000001</v>
      </c>
      <c r="F34" s="16">
        <f t="shared" si="0"/>
        <v>23.146999999999998</v>
      </c>
      <c r="G34" s="16">
        <f t="shared" si="0"/>
        <v>89.814999999999998</v>
      </c>
      <c r="H34" s="1"/>
      <c r="I34" s="1"/>
      <c r="J34" s="1"/>
      <c r="K34" s="1"/>
      <c r="L34" s="1"/>
    </row>
    <row r="35" spans="1:15" x14ac:dyDescent="0.25">
      <c r="A35" s="23"/>
      <c r="B35" s="18" t="s">
        <v>17</v>
      </c>
      <c r="C35" s="16"/>
      <c r="D35" s="16"/>
      <c r="E35" s="16"/>
      <c r="F35" s="16"/>
      <c r="G35" s="49"/>
      <c r="H35" s="1"/>
      <c r="I35" s="1"/>
      <c r="J35" s="1"/>
      <c r="K35" s="1"/>
      <c r="L35" s="1"/>
    </row>
    <row r="36" spans="1:15" x14ac:dyDescent="0.25">
      <c r="A36" s="23"/>
      <c r="B36" s="16" t="s">
        <v>41</v>
      </c>
      <c r="C36" s="16">
        <v>80</v>
      </c>
      <c r="D36" s="16">
        <v>13</v>
      </c>
      <c r="E36" s="16">
        <v>0.64</v>
      </c>
      <c r="F36" s="16"/>
      <c r="G36" s="49">
        <v>2.56</v>
      </c>
      <c r="H36" s="1"/>
      <c r="I36" s="22"/>
      <c r="J36" s="16"/>
      <c r="K36" s="16"/>
      <c r="L36" s="16"/>
      <c r="M36" s="47"/>
      <c r="N36" s="47"/>
      <c r="O36" s="47"/>
    </row>
    <row r="37" spans="1:15" ht="45" x14ac:dyDescent="0.25">
      <c r="A37" s="22">
        <v>110</v>
      </c>
      <c r="B37" s="27" t="s">
        <v>42</v>
      </c>
      <c r="C37" s="17" t="s">
        <v>52</v>
      </c>
      <c r="D37" s="16">
        <v>155</v>
      </c>
      <c r="E37" s="16">
        <v>5.41</v>
      </c>
      <c r="F37" s="16">
        <v>8.82</v>
      </c>
      <c r="G37" s="49">
        <v>14.71</v>
      </c>
      <c r="H37" s="1"/>
      <c r="I37" s="1"/>
      <c r="J37" s="1"/>
      <c r="K37" s="1"/>
      <c r="L37" s="1"/>
    </row>
    <row r="38" spans="1:15" x14ac:dyDescent="0.25">
      <c r="A38" s="22">
        <v>371</v>
      </c>
      <c r="B38" s="1" t="s">
        <v>102</v>
      </c>
      <c r="C38" s="16">
        <v>100</v>
      </c>
      <c r="D38" s="16">
        <v>179</v>
      </c>
      <c r="E38" s="16">
        <v>25.68</v>
      </c>
      <c r="F38" s="16">
        <v>8.1199999999999992</v>
      </c>
      <c r="G38" s="49">
        <v>0.42</v>
      </c>
      <c r="H38" s="1"/>
      <c r="I38" s="1"/>
      <c r="J38" s="1"/>
      <c r="K38" s="1"/>
      <c r="L38" s="1"/>
    </row>
    <row r="39" spans="1:15" x14ac:dyDescent="0.25">
      <c r="A39" s="22">
        <v>518</v>
      </c>
      <c r="B39" s="16" t="s">
        <v>43</v>
      </c>
      <c r="C39" s="16">
        <v>150</v>
      </c>
      <c r="D39" s="16">
        <v>159</v>
      </c>
      <c r="E39" s="16">
        <v>3.03</v>
      </c>
      <c r="F39" s="16">
        <v>4.93</v>
      </c>
      <c r="G39" s="49">
        <v>27.19</v>
      </c>
      <c r="H39" s="1"/>
      <c r="I39" s="1"/>
      <c r="J39" s="1"/>
      <c r="K39" s="1"/>
      <c r="L39" s="1"/>
    </row>
    <row r="40" spans="1:15" x14ac:dyDescent="0.25">
      <c r="A40" s="15" t="s">
        <v>69</v>
      </c>
      <c r="B40" s="16" t="s">
        <v>68</v>
      </c>
      <c r="C40" s="17">
        <v>200</v>
      </c>
      <c r="D40" s="17">
        <v>64</v>
      </c>
      <c r="E40" s="17"/>
      <c r="F40" s="17"/>
      <c r="G40" s="51">
        <v>16.7</v>
      </c>
      <c r="H40" s="1"/>
      <c r="I40" s="1"/>
      <c r="J40" s="1"/>
      <c r="K40" s="1"/>
      <c r="L40" s="1"/>
    </row>
    <row r="41" spans="1:15" x14ac:dyDescent="0.25">
      <c r="A41" s="15" t="s">
        <v>20</v>
      </c>
      <c r="B41" s="16" t="s">
        <v>30</v>
      </c>
      <c r="C41" s="16">
        <v>200</v>
      </c>
      <c r="D41" s="16">
        <v>94</v>
      </c>
      <c r="E41" s="16">
        <v>1</v>
      </c>
      <c r="F41" s="16"/>
      <c r="G41" s="49">
        <v>21.2</v>
      </c>
      <c r="H41" s="1"/>
      <c r="I41" s="1"/>
      <c r="J41" s="1"/>
      <c r="K41" s="1"/>
      <c r="L41" s="1"/>
    </row>
    <row r="42" spans="1:15" x14ac:dyDescent="0.25">
      <c r="A42" s="15"/>
      <c r="B42" s="1" t="s">
        <v>122</v>
      </c>
      <c r="C42" s="40">
        <v>30</v>
      </c>
      <c r="D42" s="40">
        <v>55</v>
      </c>
      <c r="E42" s="16">
        <v>0.16800000000000001</v>
      </c>
      <c r="F42" s="16">
        <v>0.13800000000000001</v>
      </c>
      <c r="G42" s="49">
        <v>13.177</v>
      </c>
      <c r="H42" s="1"/>
      <c r="I42" s="1"/>
      <c r="J42" s="1"/>
      <c r="K42" s="1"/>
      <c r="L42" s="1"/>
    </row>
    <row r="43" spans="1:15" x14ac:dyDescent="0.25">
      <c r="A43" s="15"/>
      <c r="B43" s="1" t="s">
        <v>142</v>
      </c>
      <c r="C43" s="40">
        <v>48</v>
      </c>
      <c r="D43" s="40">
        <v>81</v>
      </c>
      <c r="E43" s="16">
        <v>1.669</v>
      </c>
      <c r="F43" s="16">
        <v>0.25800000000000001</v>
      </c>
      <c r="G43" s="49">
        <v>18.5</v>
      </c>
      <c r="H43" s="1"/>
      <c r="I43" s="1"/>
      <c r="J43" s="1"/>
      <c r="K43" s="1"/>
      <c r="L43" s="1"/>
    </row>
    <row r="44" spans="1:15" x14ac:dyDescent="0.25">
      <c r="A44" s="15"/>
      <c r="B44" s="16" t="s">
        <v>16</v>
      </c>
      <c r="C44" s="16"/>
      <c r="D44" s="16">
        <f>SUM(D36:D43)</f>
        <v>800</v>
      </c>
      <c r="E44" s="16">
        <f>SUM(E36:E43)</f>
        <v>37.596999999999994</v>
      </c>
      <c r="F44" s="16">
        <f>SUM(F36:F43)</f>
        <v>22.265999999999998</v>
      </c>
      <c r="G44" s="16">
        <f>SUM(G36:G43)</f>
        <v>114.45699999999999</v>
      </c>
      <c r="H44" s="1"/>
      <c r="I44" s="1"/>
      <c r="J44" s="1"/>
      <c r="K44" s="1"/>
      <c r="L44" s="1"/>
    </row>
    <row r="45" spans="1:15" x14ac:dyDescent="0.25">
      <c r="A45" s="16"/>
      <c r="B45" s="18" t="s">
        <v>31</v>
      </c>
      <c r="C45" s="16"/>
      <c r="D45" s="16">
        <f>D34+D44</f>
        <v>1441</v>
      </c>
      <c r="E45" s="16">
        <f>E34+E44</f>
        <v>50.107999999999997</v>
      </c>
      <c r="F45" s="16">
        <f>F34+F44</f>
        <v>45.412999999999997</v>
      </c>
      <c r="G45" s="49">
        <f>G34+G44</f>
        <v>204.27199999999999</v>
      </c>
      <c r="H45" s="1"/>
      <c r="I45" s="1"/>
      <c r="J45" s="1"/>
      <c r="K45" s="1"/>
      <c r="L45" s="1"/>
    </row>
    <row r="46" spans="1:15" x14ac:dyDescent="0.25">
      <c r="A46" s="254" t="s">
        <v>53</v>
      </c>
      <c r="B46" s="255"/>
      <c r="C46" s="255"/>
      <c r="D46" s="255"/>
      <c r="E46" s="255"/>
      <c r="F46" s="255"/>
      <c r="G46" s="255"/>
      <c r="H46" s="1"/>
      <c r="I46" s="1"/>
      <c r="J46" s="1"/>
      <c r="K46" s="1"/>
      <c r="L46" s="1"/>
    </row>
    <row r="47" spans="1:15" x14ac:dyDescent="0.25">
      <c r="A47" s="23"/>
      <c r="B47" s="245" t="s">
        <v>10</v>
      </c>
      <c r="C47" s="246"/>
      <c r="D47" s="246"/>
      <c r="E47" s="246"/>
      <c r="F47" s="246"/>
      <c r="G47" s="246"/>
      <c r="H47" s="1"/>
      <c r="I47" s="1"/>
      <c r="J47" s="1"/>
      <c r="K47" s="1"/>
      <c r="L47" s="1"/>
    </row>
    <row r="48" spans="1:15" x14ac:dyDescent="0.25">
      <c r="A48" s="22">
        <v>451</v>
      </c>
      <c r="B48" s="1" t="s">
        <v>148</v>
      </c>
      <c r="C48" s="40">
        <v>50</v>
      </c>
      <c r="D48" s="16">
        <v>149</v>
      </c>
      <c r="E48" s="16">
        <v>8.16</v>
      </c>
      <c r="F48" s="16">
        <v>9.11</v>
      </c>
      <c r="G48" s="49">
        <v>8.7899999999999991</v>
      </c>
      <c r="H48" s="1"/>
      <c r="I48" s="1"/>
      <c r="J48" s="1"/>
      <c r="K48" s="1"/>
      <c r="L48" s="1"/>
    </row>
    <row r="49" spans="1:12" x14ac:dyDescent="0.25">
      <c r="A49" s="22" t="s">
        <v>55</v>
      </c>
      <c r="B49" s="16" t="s">
        <v>56</v>
      </c>
      <c r="C49" s="16">
        <v>150</v>
      </c>
      <c r="D49" s="16">
        <v>155</v>
      </c>
      <c r="E49" s="16">
        <v>4.37</v>
      </c>
      <c r="F49" s="16">
        <v>4</v>
      </c>
      <c r="G49" s="49">
        <v>25.9</v>
      </c>
      <c r="H49" s="1"/>
      <c r="I49" s="1"/>
      <c r="J49" s="1"/>
      <c r="K49" s="1"/>
      <c r="L49" s="1"/>
    </row>
    <row r="50" spans="1:12" x14ac:dyDescent="0.25">
      <c r="A50" s="22">
        <v>630</v>
      </c>
      <c r="B50" s="16" t="s">
        <v>58</v>
      </c>
      <c r="C50" s="16">
        <v>200</v>
      </c>
      <c r="D50" s="16">
        <v>87</v>
      </c>
      <c r="E50" s="16">
        <v>1.6</v>
      </c>
      <c r="F50" s="16">
        <v>1.6</v>
      </c>
      <c r="G50" s="49">
        <v>17.3</v>
      </c>
      <c r="H50" s="1"/>
      <c r="I50" s="1"/>
      <c r="J50" s="1"/>
      <c r="K50" s="1"/>
      <c r="L50" s="1"/>
    </row>
    <row r="51" spans="1:12" x14ac:dyDescent="0.25">
      <c r="A51" s="22"/>
      <c r="B51" s="1" t="s">
        <v>149</v>
      </c>
      <c r="C51" s="16">
        <v>60</v>
      </c>
      <c r="D51" s="16">
        <v>110</v>
      </c>
      <c r="E51" s="16">
        <v>0.33700000000000002</v>
      </c>
      <c r="F51" s="16">
        <v>0.27700000000000002</v>
      </c>
      <c r="G51" s="49">
        <v>26.355</v>
      </c>
      <c r="H51" s="1"/>
      <c r="I51" s="1"/>
      <c r="J51" s="1"/>
      <c r="K51" s="1"/>
      <c r="L51" s="1"/>
    </row>
    <row r="52" spans="1:12" x14ac:dyDescent="0.25">
      <c r="A52" s="23"/>
      <c r="B52" s="16" t="s">
        <v>38</v>
      </c>
      <c r="C52" s="16">
        <v>100</v>
      </c>
      <c r="D52" s="16">
        <v>36</v>
      </c>
      <c r="E52" s="16">
        <v>0.29599999999999999</v>
      </c>
      <c r="F52" s="16"/>
      <c r="G52" s="49">
        <v>9.4920000000000009</v>
      </c>
      <c r="H52" s="1"/>
      <c r="I52" s="1"/>
      <c r="J52" s="1"/>
      <c r="K52" s="1"/>
      <c r="L52" s="1"/>
    </row>
    <row r="53" spans="1:12" x14ac:dyDescent="0.25">
      <c r="A53" s="23"/>
      <c r="B53" s="16" t="s">
        <v>16</v>
      </c>
      <c r="C53" s="16"/>
      <c r="D53" s="16">
        <f>SUM(D48:D52)</f>
        <v>537</v>
      </c>
      <c r="E53" s="16">
        <f>SUM(E48:E52)</f>
        <v>14.763</v>
      </c>
      <c r="F53" s="16">
        <f>SUM(F48:F52)</f>
        <v>14.986999999999998</v>
      </c>
      <c r="G53" s="49">
        <f>SUM(G48:G52)</f>
        <v>87.837000000000003</v>
      </c>
      <c r="H53" s="1"/>
      <c r="I53" s="1"/>
      <c r="J53" s="1"/>
      <c r="K53" s="1"/>
      <c r="L53" s="1"/>
    </row>
    <row r="54" spans="1:12" x14ac:dyDescent="0.25">
      <c r="A54" s="23"/>
      <c r="B54" s="18" t="s">
        <v>17</v>
      </c>
      <c r="C54" s="16"/>
      <c r="D54" s="16"/>
      <c r="E54" s="16"/>
      <c r="F54" s="16"/>
      <c r="G54" s="49"/>
      <c r="H54" s="1"/>
      <c r="I54" s="1"/>
      <c r="J54" s="1"/>
      <c r="K54" s="1"/>
      <c r="L54" s="1"/>
    </row>
    <row r="55" spans="1:12" x14ac:dyDescent="0.25">
      <c r="A55" s="23"/>
      <c r="B55" s="1" t="s">
        <v>116</v>
      </c>
      <c r="C55" s="17" t="s">
        <v>60</v>
      </c>
      <c r="D55" s="16">
        <v>14</v>
      </c>
      <c r="E55" s="16">
        <v>0.4</v>
      </c>
      <c r="F55" s="16"/>
      <c r="G55" s="49">
        <v>3.2</v>
      </c>
      <c r="H55" s="1"/>
      <c r="I55" s="1"/>
      <c r="J55" s="1"/>
      <c r="K55" s="1"/>
      <c r="L55" s="1"/>
    </row>
    <row r="56" spans="1:12" ht="30" x14ac:dyDescent="0.25">
      <c r="A56" s="22">
        <v>124</v>
      </c>
      <c r="B56" s="42" t="s">
        <v>155</v>
      </c>
      <c r="C56" s="17" t="s">
        <v>52</v>
      </c>
      <c r="D56" s="16">
        <v>137</v>
      </c>
      <c r="E56" s="16">
        <v>5.16</v>
      </c>
      <c r="F56" s="16">
        <v>8.75</v>
      </c>
      <c r="G56" s="49">
        <v>10.88</v>
      </c>
      <c r="H56" s="1"/>
      <c r="I56" s="1"/>
      <c r="J56" s="1"/>
      <c r="K56" s="1"/>
      <c r="L56" s="1"/>
    </row>
    <row r="57" spans="1:12" x14ac:dyDescent="0.25">
      <c r="A57" s="22">
        <v>448</v>
      </c>
      <c r="B57" s="1" t="s">
        <v>108</v>
      </c>
      <c r="C57" s="17">
        <v>75</v>
      </c>
      <c r="D57" s="16">
        <v>335</v>
      </c>
      <c r="E57" s="16">
        <v>17.52</v>
      </c>
      <c r="F57" s="16">
        <v>26.67</v>
      </c>
      <c r="G57" s="49">
        <v>4.87</v>
      </c>
      <c r="H57" s="1"/>
      <c r="I57" s="1"/>
      <c r="J57" s="1"/>
      <c r="K57" s="1"/>
      <c r="L57" s="1"/>
    </row>
    <row r="58" spans="1:12" x14ac:dyDescent="0.25">
      <c r="A58" s="22">
        <v>520</v>
      </c>
      <c r="B58" s="1" t="s">
        <v>104</v>
      </c>
      <c r="C58" s="17">
        <v>150</v>
      </c>
      <c r="D58" s="16">
        <v>121</v>
      </c>
      <c r="E58" s="16">
        <v>2.42</v>
      </c>
      <c r="F58" s="16">
        <v>3.4649999999999999</v>
      </c>
      <c r="G58" s="49">
        <v>22.134</v>
      </c>
      <c r="H58" s="1"/>
      <c r="I58" s="1"/>
      <c r="J58" s="1"/>
      <c r="K58" s="1"/>
      <c r="L58" s="1"/>
    </row>
    <row r="59" spans="1:12" x14ac:dyDescent="0.25">
      <c r="A59" s="22">
        <v>638</v>
      </c>
      <c r="B59" s="1" t="s">
        <v>123</v>
      </c>
      <c r="C59" s="17">
        <v>200</v>
      </c>
      <c r="D59" s="17">
        <v>55</v>
      </c>
      <c r="E59" s="17">
        <v>0.6</v>
      </c>
      <c r="F59" s="17">
        <v>0</v>
      </c>
      <c r="G59" s="49">
        <v>31.6</v>
      </c>
      <c r="H59" s="1"/>
      <c r="I59" s="1"/>
      <c r="J59" s="1"/>
      <c r="K59" s="1"/>
      <c r="L59" s="1"/>
    </row>
    <row r="60" spans="1:12" x14ac:dyDescent="0.25">
      <c r="A60" s="15"/>
      <c r="B60" s="1" t="s">
        <v>122</v>
      </c>
      <c r="C60" s="40">
        <v>30</v>
      </c>
      <c r="D60" s="40">
        <v>55</v>
      </c>
      <c r="E60" s="16">
        <v>0.16800000000000001</v>
      </c>
      <c r="F60" s="16">
        <v>0.13800000000000001</v>
      </c>
      <c r="G60" s="49">
        <v>13.177</v>
      </c>
      <c r="H60" s="1"/>
      <c r="I60" s="1"/>
      <c r="J60" s="1"/>
      <c r="K60" s="1"/>
      <c r="L60" s="1"/>
    </row>
    <row r="61" spans="1:12" x14ac:dyDescent="0.25">
      <c r="A61" s="15"/>
      <c r="B61" s="1" t="s">
        <v>142</v>
      </c>
      <c r="C61" s="40">
        <v>48</v>
      </c>
      <c r="D61" s="40">
        <v>81</v>
      </c>
      <c r="E61" s="16">
        <v>1.669</v>
      </c>
      <c r="F61" s="16">
        <v>0.25800000000000001</v>
      </c>
      <c r="G61" s="49">
        <v>18.5</v>
      </c>
      <c r="H61" s="1"/>
      <c r="I61" s="1"/>
      <c r="J61" s="1"/>
      <c r="K61" s="1"/>
      <c r="L61" s="1"/>
    </row>
    <row r="62" spans="1:12" x14ac:dyDescent="0.25">
      <c r="A62" s="15"/>
      <c r="B62" s="16" t="s">
        <v>16</v>
      </c>
      <c r="C62" s="16"/>
      <c r="D62" s="16">
        <f>SUM(D55:D61)</f>
        <v>798</v>
      </c>
      <c r="E62" s="16">
        <f>SUM(E55:E61)</f>
        <v>27.937000000000001</v>
      </c>
      <c r="F62" s="16">
        <f>SUM(F55:F61)</f>
        <v>39.281000000000006</v>
      </c>
      <c r="G62" s="49">
        <f>SUM(G55:G61)</f>
        <v>104.36099999999999</v>
      </c>
      <c r="H62" s="1"/>
      <c r="I62" s="1"/>
      <c r="J62" s="1"/>
      <c r="K62" s="1"/>
      <c r="L62" s="1"/>
    </row>
    <row r="63" spans="1:12" x14ac:dyDescent="0.25">
      <c r="A63" s="16"/>
      <c r="B63" s="18" t="s">
        <v>31</v>
      </c>
      <c r="C63" s="16"/>
      <c r="D63" s="16">
        <f>D62+D53</f>
        <v>1335</v>
      </c>
      <c r="E63" s="16">
        <f>E62+E53</f>
        <v>42.7</v>
      </c>
      <c r="F63" s="16">
        <f>F62+F53</f>
        <v>54.268000000000001</v>
      </c>
      <c r="G63" s="49">
        <f>G62+G53</f>
        <v>192.19799999999998</v>
      </c>
      <c r="H63" s="1"/>
      <c r="I63" s="1"/>
      <c r="J63" s="1"/>
      <c r="K63" s="1"/>
      <c r="L63" s="1"/>
    </row>
    <row r="64" spans="1:12" x14ac:dyDescent="0.25">
      <c r="A64" s="242" t="s">
        <v>61</v>
      </c>
      <c r="B64" s="243"/>
      <c r="C64" s="243"/>
      <c r="D64" s="243"/>
      <c r="E64" s="243"/>
      <c r="F64" s="243"/>
      <c r="G64" s="243"/>
      <c r="H64" s="1"/>
      <c r="I64" s="1"/>
      <c r="J64" s="1"/>
      <c r="K64" s="1"/>
      <c r="L64" s="1"/>
    </row>
    <row r="65" spans="1:12" x14ac:dyDescent="0.25">
      <c r="A65" s="16"/>
      <c r="B65" s="245" t="s">
        <v>10</v>
      </c>
      <c r="C65" s="246"/>
      <c r="D65" s="246"/>
      <c r="E65" s="246"/>
      <c r="F65" s="246"/>
      <c r="G65" s="246"/>
      <c r="H65" s="1"/>
      <c r="I65" s="1"/>
      <c r="J65" s="1"/>
      <c r="K65" s="1"/>
      <c r="L65" s="1"/>
    </row>
    <row r="66" spans="1:12" x14ac:dyDescent="0.25">
      <c r="A66" s="22"/>
      <c r="B66" s="23" t="s">
        <v>15</v>
      </c>
      <c r="C66" s="24">
        <v>15</v>
      </c>
      <c r="D66" s="24">
        <v>56</v>
      </c>
      <c r="E66" s="23">
        <v>4.16</v>
      </c>
      <c r="F66" s="23">
        <v>4.29</v>
      </c>
      <c r="G66" s="50">
        <v>0</v>
      </c>
      <c r="H66" s="1"/>
      <c r="I66" s="1"/>
      <c r="J66" s="1"/>
      <c r="K66" s="1"/>
      <c r="L66" s="1"/>
    </row>
    <row r="67" spans="1:12" x14ac:dyDescent="0.25">
      <c r="A67" s="22">
        <v>311</v>
      </c>
      <c r="B67" s="25" t="s">
        <v>117</v>
      </c>
      <c r="C67" s="24" t="s">
        <v>62</v>
      </c>
      <c r="D67" s="24">
        <v>292</v>
      </c>
      <c r="E67" s="23">
        <v>7.7</v>
      </c>
      <c r="F67" s="23">
        <v>9.8000000000000007</v>
      </c>
      <c r="G67" s="50">
        <v>38.5</v>
      </c>
      <c r="H67" s="1"/>
      <c r="I67" s="1"/>
      <c r="J67" s="1"/>
      <c r="K67" s="1"/>
      <c r="L67" s="1"/>
    </row>
    <row r="68" spans="1:12" x14ac:dyDescent="0.25">
      <c r="A68" s="22">
        <v>692</v>
      </c>
      <c r="B68" s="23" t="s">
        <v>13</v>
      </c>
      <c r="C68" s="24">
        <v>200</v>
      </c>
      <c r="D68" s="24">
        <v>105</v>
      </c>
      <c r="E68" s="23">
        <v>1.7669999999999999</v>
      </c>
      <c r="F68" s="23">
        <v>1.363</v>
      </c>
      <c r="G68" s="50">
        <v>23.78</v>
      </c>
      <c r="H68" s="1"/>
      <c r="I68" s="1"/>
      <c r="J68" s="1"/>
      <c r="K68" s="1"/>
      <c r="L68" s="1"/>
    </row>
    <row r="69" spans="1:12" x14ac:dyDescent="0.25">
      <c r="A69" s="22"/>
      <c r="B69" s="1" t="s">
        <v>149</v>
      </c>
      <c r="C69" s="16">
        <v>60</v>
      </c>
      <c r="D69" s="16">
        <v>110</v>
      </c>
      <c r="E69" s="16">
        <v>0.33700000000000002</v>
      </c>
      <c r="F69" s="16">
        <v>0.27700000000000002</v>
      </c>
      <c r="G69" s="49">
        <v>26.355</v>
      </c>
      <c r="H69" s="1"/>
      <c r="I69" s="1"/>
      <c r="J69" s="1"/>
      <c r="K69" s="1"/>
      <c r="L69" s="1"/>
    </row>
    <row r="70" spans="1:12" x14ac:dyDescent="0.25">
      <c r="A70" s="23"/>
      <c r="B70" s="23" t="s">
        <v>16</v>
      </c>
      <c r="C70" s="24"/>
      <c r="D70" s="24">
        <f>SUM(D66:D69)</f>
        <v>563</v>
      </c>
      <c r="E70" s="23">
        <f>SUM(E66:E69)</f>
        <v>13.963999999999999</v>
      </c>
      <c r="F70" s="23">
        <f>SUM(F66:F69)</f>
        <v>15.729999999999999</v>
      </c>
      <c r="G70" s="50">
        <f>SUM(G66:G69)</f>
        <v>88.635000000000005</v>
      </c>
      <c r="H70" s="1"/>
      <c r="I70" s="1"/>
      <c r="J70" s="1"/>
      <c r="K70" s="1"/>
      <c r="L70" s="1"/>
    </row>
    <row r="71" spans="1:12" x14ac:dyDescent="0.25">
      <c r="A71" s="23"/>
      <c r="B71" s="26" t="s">
        <v>17</v>
      </c>
      <c r="C71" s="23"/>
      <c r="D71" s="23"/>
      <c r="E71" s="23"/>
      <c r="F71" s="23"/>
      <c r="G71" s="50"/>
      <c r="H71" s="1"/>
      <c r="I71" s="1"/>
      <c r="J71" s="1"/>
      <c r="K71" s="1"/>
      <c r="L71" s="1"/>
    </row>
    <row r="72" spans="1:12" x14ac:dyDescent="0.25">
      <c r="A72" s="22">
        <v>62</v>
      </c>
      <c r="B72" s="25" t="s">
        <v>157</v>
      </c>
      <c r="C72" s="24">
        <v>100</v>
      </c>
      <c r="D72" s="24">
        <v>84</v>
      </c>
      <c r="E72" s="24">
        <v>1.4</v>
      </c>
      <c r="F72" s="24">
        <v>5</v>
      </c>
      <c r="G72" s="48">
        <v>9.1999999999999993</v>
      </c>
      <c r="H72" s="1"/>
      <c r="I72" s="1"/>
      <c r="J72" s="1"/>
      <c r="K72" s="1"/>
      <c r="L72" s="1"/>
    </row>
    <row r="73" spans="1:12" x14ac:dyDescent="0.25">
      <c r="A73" s="22">
        <v>171</v>
      </c>
      <c r="B73" s="23" t="s">
        <v>64</v>
      </c>
      <c r="C73" s="24" t="s">
        <v>66</v>
      </c>
      <c r="D73" s="24">
        <v>183</v>
      </c>
      <c r="E73" s="24">
        <v>5.2</v>
      </c>
      <c r="F73" s="24">
        <v>5.15</v>
      </c>
      <c r="G73" s="48">
        <v>29</v>
      </c>
      <c r="H73" s="1"/>
      <c r="I73" s="1"/>
      <c r="J73" s="1"/>
      <c r="K73" s="1"/>
      <c r="L73" s="1"/>
    </row>
    <row r="74" spans="1:12" x14ac:dyDescent="0.25">
      <c r="A74" s="22">
        <v>443</v>
      </c>
      <c r="B74" s="23" t="s">
        <v>65</v>
      </c>
      <c r="C74" s="28">
        <v>150</v>
      </c>
      <c r="D74" s="24">
        <v>296</v>
      </c>
      <c r="E74" s="24">
        <v>14.067</v>
      </c>
      <c r="F74" s="24">
        <v>12.257999999999999</v>
      </c>
      <c r="G74" s="48">
        <v>34.81</v>
      </c>
      <c r="H74" s="1"/>
      <c r="I74" s="1"/>
      <c r="J74" s="1"/>
      <c r="K74" s="1"/>
      <c r="L74" s="1"/>
    </row>
    <row r="75" spans="1:12" x14ac:dyDescent="0.25">
      <c r="A75" s="22" t="s">
        <v>150</v>
      </c>
      <c r="B75" s="25" t="s">
        <v>151</v>
      </c>
      <c r="C75" s="24">
        <v>200</v>
      </c>
      <c r="D75" s="24">
        <v>88</v>
      </c>
      <c r="E75" s="24">
        <v>1.5</v>
      </c>
      <c r="F75" s="24"/>
      <c r="G75" s="48">
        <v>17.3</v>
      </c>
      <c r="H75" s="1"/>
      <c r="I75" s="1"/>
      <c r="J75" s="1"/>
      <c r="K75" s="1"/>
      <c r="L75" s="1"/>
    </row>
    <row r="76" spans="1:12" x14ac:dyDescent="0.25">
      <c r="A76" s="22"/>
      <c r="B76" s="1" t="s">
        <v>142</v>
      </c>
      <c r="C76" s="40">
        <v>48</v>
      </c>
      <c r="D76" s="40">
        <v>81</v>
      </c>
      <c r="E76" s="16">
        <v>1.669</v>
      </c>
      <c r="F76" s="16">
        <v>0.25800000000000001</v>
      </c>
      <c r="G76" s="49">
        <v>18.5</v>
      </c>
      <c r="H76" s="1"/>
      <c r="I76" s="1"/>
      <c r="J76" s="1"/>
      <c r="K76" s="1"/>
      <c r="L76" s="1"/>
    </row>
    <row r="77" spans="1:12" x14ac:dyDescent="0.25">
      <c r="A77" s="22"/>
      <c r="B77" s="23" t="s">
        <v>29</v>
      </c>
      <c r="C77" s="23">
        <v>100</v>
      </c>
      <c r="D77" s="23">
        <v>21</v>
      </c>
      <c r="E77" s="23">
        <v>0.66600000000000004</v>
      </c>
      <c r="F77" s="23">
        <v>0</v>
      </c>
      <c r="G77" s="50">
        <v>7.056</v>
      </c>
      <c r="H77" s="1"/>
      <c r="I77" s="1"/>
      <c r="J77" s="1"/>
      <c r="K77" s="1"/>
      <c r="L77" s="1"/>
    </row>
    <row r="78" spans="1:12" x14ac:dyDescent="0.25">
      <c r="A78" s="22" t="s">
        <v>20</v>
      </c>
      <c r="B78" s="23" t="s">
        <v>30</v>
      </c>
      <c r="C78" s="24">
        <v>200</v>
      </c>
      <c r="D78" s="24">
        <v>94</v>
      </c>
      <c r="E78" s="24">
        <v>1</v>
      </c>
      <c r="F78" s="24"/>
      <c r="G78" s="48">
        <v>21.2</v>
      </c>
      <c r="H78" s="1"/>
      <c r="I78" s="1"/>
      <c r="J78" s="1"/>
      <c r="K78" s="1"/>
      <c r="L78" s="1"/>
    </row>
    <row r="79" spans="1:12" x14ac:dyDescent="0.25">
      <c r="A79" s="22"/>
      <c r="B79" s="23" t="s">
        <v>16</v>
      </c>
      <c r="C79" s="24"/>
      <c r="D79" s="24">
        <f>SUM(D72:D78)</f>
        <v>847</v>
      </c>
      <c r="E79" s="24">
        <f>SUM(E72:E78)</f>
        <v>25.502000000000002</v>
      </c>
      <c r="F79" s="24">
        <f>SUM(F72:F78)</f>
        <v>22.666</v>
      </c>
      <c r="G79" s="48">
        <f>SUM(G72:G78)</f>
        <v>137.066</v>
      </c>
      <c r="H79" s="1"/>
      <c r="I79" s="1"/>
      <c r="J79" s="1"/>
      <c r="K79" s="1"/>
      <c r="L79" s="1"/>
    </row>
    <row r="80" spans="1:12" x14ac:dyDescent="0.25">
      <c r="A80" s="22"/>
      <c r="B80" s="26" t="s">
        <v>31</v>
      </c>
      <c r="C80" s="24"/>
      <c r="D80" s="24">
        <f>D79+D70</f>
        <v>1410</v>
      </c>
      <c r="E80" s="24">
        <f t="shared" ref="E80:G80" si="1">E79+E70</f>
        <v>39.466000000000001</v>
      </c>
      <c r="F80" s="24">
        <f t="shared" si="1"/>
        <v>38.396000000000001</v>
      </c>
      <c r="G80" s="48">
        <f t="shared" si="1"/>
        <v>225.70100000000002</v>
      </c>
      <c r="H80" s="1"/>
      <c r="I80" s="1"/>
      <c r="J80" s="1"/>
      <c r="K80" s="1"/>
      <c r="L80" s="1"/>
    </row>
    <row r="81" spans="1:21" x14ac:dyDescent="0.25">
      <c r="A81" s="249" t="s">
        <v>67</v>
      </c>
      <c r="B81" s="241"/>
      <c r="C81" s="241"/>
      <c r="D81" s="241"/>
      <c r="E81" s="241"/>
      <c r="F81" s="241"/>
      <c r="G81" s="241"/>
      <c r="H81" s="1"/>
      <c r="I81" s="1"/>
      <c r="J81" s="1"/>
      <c r="K81" s="1"/>
      <c r="L81" s="1"/>
    </row>
    <row r="82" spans="1:21" x14ac:dyDescent="0.25">
      <c r="A82" s="22"/>
      <c r="B82" s="240" t="s">
        <v>10</v>
      </c>
      <c r="C82" s="241"/>
      <c r="D82" s="241"/>
      <c r="E82" s="241"/>
      <c r="F82" s="241"/>
      <c r="G82" s="241"/>
      <c r="H82" s="1"/>
      <c r="I82" s="1"/>
      <c r="J82" s="1"/>
      <c r="K82" s="1"/>
      <c r="L82" s="1"/>
    </row>
    <row r="83" spans="1:21" x14ac:dyDescent="0.25">
      <c r="A83" s="22">
        <v>272</v>
      </c>
      <c r="B83" s="45" t="s">
        <v>156</v>
      </c>
      <c r="C83" s="17">
        <v>150</v>
      </c>
      <c r="D83" s="16">
        <v>248</v>
      </c>
      <c r="E83" s="16">
        <v>10.3</v>
      </c>
      <c r="F83" s="16">
        <v>11.7</v>
      </c>
      <c r="G83" s="49">
        <v>25.6</v>
      </c>
      <c r="H83" s="1"/>
      <c r="I83" s="1"/>
      <c r="J83" s="1"/>
      <c r="K83" s="1"/>
      <c r="L83" s="1"/>
    </row>
    <row r="84" spans="1:21" x14ac:dyDescent="0.25">
      <c r="A84" s="15" t="s">
        <v>69</v>
      </c>
      <c r="B84" s="16" t="s">
        <v>68</v>
      </c>
      <c r="C84" s="17">
        <v>200</v>
      </c>
      <c r="D84" s="17">
        <v>64</v>
      </c>
      <c r="E84" s="17"/>
      <c r="F84" s="17"/>
      <c r="G84" s="51">
        <v>16.7</v>
      </c>
      <c r="H84" s="1"/>
      <c r="I84" s="1"/>
      <c r="J84" s="1"/>
      <c r="K84" s="1"/>
      <c r="L84" s="1"/>
    </row>
    <row r="85" spans="1:21" x14ac:dyDescent="0.25">
      <c r="A85" s="15"/>
      <c r="B85" s="1" t="s">
        <v>149</v>
      </c>
      <c r="C85" s="16">
        <v>60</v>
      </c>
      <c r="D85" s="16">
        <v>110</v>
      </c>
      <c r="E85" s="16">
        <v>0.33700000000000002</v>
      </c>
      <c r="F85" s="16">
        <v>0.27700000000000002</v>
      </c>
      <c r="G85" s="49">
        <v>26.355</v>
      </c>
      <c r="H85" s="1"/>
      <c r="I85" s="1"/>
      <c r="J85" s="1"/>
      <c r="K85" s="1"/>
      <c r="L85" s="1"/>
    </row>
    <row r="86" spans="1:21" x14ac:dyDescent="0.25">
      <c r="A86" s="15" t="s">
        <v>20</v>
      </c>
      <c r="B86" s="16" t="s">
        <v>18</v>
      </c>
      <c r="C86" s="16">
        <v>100</v>
      </c>
      <c r="D86" s="16">
        <v>85</v>
      </c>
      <c r="E86" s="16">
        <v>5</v>
      </c>
      <c r="F86" s="16">
        <v>3.2</v>
      </c>
      <c r="G86" s="49">
        <v>8.48</v>
      </c>
      <c r="H86" s="1"/>
      <c r="I86" s="1"/>
      <c r="J86" s="1"/>
      <c r="K86" s="1"/>
      <c r="L86" s="1"/>
    </row>
    <row r="87" spans="1:21" x14ac:dyDescent="0.25">
      <c r="A87" s="16"/>
      <c r="B87" s="16" t="s">
        <v>16</v>
      </c>
      <c r="C87" s="17"/>
      <c r="D87" s="17">
        <f>SUM(D83:D86)</f>
        <v>507</v>
      </c>
      <c r="E87" s="17">
        <f>SUM(E83:E86)</f>
        <v>15.637</v>
      </c>
      <c r="F87" s="17">
        <f>SUM(F83:F86)</f>
        <v>15.177</v>
      </c>
      <c r="G87" s="51">
        <f>SUM(G83:G86)</f>
        <v>77.135000000000005</v>
      </c>
      <c r="H87" s="1"/>
      <c r="I87" s="1"/>
      <c r="J87" s="1"/>
      <c r="K87" s="1"/>
      <c r="L87" s="1"/>
    </row>
    <row r="88" spans="1:21" x14ac:dyDescent="0.25">
      <c r="A88" s="16"/>
      <c r="B88" s="18" t="s">
        <v>17</v>
      </c>
      <c r="C88" s="16"/>
      <c r="D88" s="16"/>
      <c r="E88" s="16"/>
      <c r="F88" s="16"/>
      <c r="G88" s="49"/>
      <c r="H88" s="1"/>
      <c r="I88" s="1"/>
      <c r="J88" s="1"/>
      <c r="K88" s="1"/>
      <c r="L88" s="1"/>
    </row>
    <row r="89" spans="1:21" x14ac:dyDescent="0.25">
      <c r="A89" s="22" t="s">
        <v>69</v>
      </c>
      <c r="B89" s="25" t="s">
        <v>158</v>
      </c>
      <c r="C89" s="23">
        <v>100</v>
      </c>
      <c r="D89" s="24">
        <v>76</v>
      </c>
      <c r="E89" s="24">
        <v>1.43</v>
      </c>
      <c r="F89" s="24">
        <v>4.99</v>
      </c>
      <c r="G89" s="48">
        <v>8.32</v>
      </c>
      <c r="H89" s="1"/>
      <c r="I89" s="22"/>
      <c r="J89" s="25"/>
      <c r="K89" s="24"/>
      <c r="L89" s="23"/>
      <c r="M89" s="54"/>
      <c r="N89" s="54"/>
      <c r="O89" s="54"/>
      <c r="P89" s="2"/>
      <c r="Q89" s="2"/>
      <c r="R89" s="2"/>
      <c r="S89" s="2"/>
      <c r="T89" s="2"/>
      <c r="U89" s="2"/>
    </row>
    <row r="90" spans="1:21" ht="30" x14ac:dyDescent="0.25">
      <c r="A90" s="22">
        <v>132</v>
      </c>
      <c r="B90" s="42" t="s">
        <v>159</v>
      </c>
      <c r="C90" s="24" t="s">
        <v>52</v>
      </c>
      <c r="D90" s="24">
        <v>176</v>
      </c>
      <c r="E90" s="24">
        <v>6.26</v>
      </c>
      <c r="F90" s="24">
        <v>8.92</v>
      </c>
      <c r="G90" s="48">
        <v>18.97</v>
      </c>
      <c r="H90" s="1"/>
      <c r="I90" s="1"/>
      <c r="J90" s="1"/>
      <c r="K90" s="1"/>
      <c r="L90" s="1"/>
    </row>
    <row r="91" spans="1:21" x14ac:dyDescent="0.25">
      <c r="A91" s="22">
        <v>451</v>
      </c>
      <c r="B91" s="25" t="s">
        <v>109</v>
      </c>
      <c r="C91" s="40">
        <v>75</v>
      </c>
      <c r="D91" s="16">
        <v>223</v>
      </c>
      <c r="E91" s="16">
        <v>11.82</v>
      </c>
      <c r="F91" s="16">
        <v>13.68</v>
      </c>
      <c r="G91" s="49">
        <v>12.54</v>
      </c>
      <c r="H91" s="1"/>
      <c r="I91" s="1"/>
      <c r="J91" s="1"/>
      <c r="K91" s="1"/>
      <c r="L91" s="1"/>
    </row>
    <row r="92" spans="1:21" x14ac:dyDescent="0.25">
      <c r="A92" s="22">
        <v>510</v>
      </c>
      <c r="B92" s="25" t="s">
        <v>101</v>
      </c>
      <c r="C92" s="24">
        <v>150</v>
      </c>
      <c r="D92" s="23">
        <v>137</v>
      </c>
      <c r="E92" s="23">
        <v>4.3289999999999997</v>
      </c>
      <c r="F92" s="23">
        <v>2.88</v>
      </c>
      <c r="G92" s="50">
        <v>26.3</v>
      </c>
      <c r="H92" s="1"/>
      <c r="I92" s="1"/>
      <c r="J92" s="1"/>
      <c r="K92" s="1"/>
      <c r="L92" s="1"/>
    </row>
    <row r="93" spans="1:21" x14ac:dyDescent="0.25">
      <c r="A93" s="22">
        <v>638</v>
      </c>
      <c r="B93" s="23" t="s">
        <v>28</v>
      </c>
      <c r="C93" s="24">
        <v>200</v>
      </c>
      <c r="D93" s="24">
        <v>137</v>
      </c>
      <c r="E93" s="24">
        <v>1.04</v>
      </c>
      <c r="F93" s="24"/>
      <c r="G93" s="48">
        <v>31.61</v>
      </c>
      <c r="H93" s="1"/>
      <c r="I93" s="1"/>
      <c r="J93" s="1"/>
      <c r="K93" s="1"/>
      <c r="L93" s="1"/>
    </row>
    <row r="94" spans="1:21" x14ac:dyDescent="0.25">
      <c r="A94" s="22"/>
      <c r="B94" s="1" t="s">
        <v>122</v>
      </c>
      <c r="C94" s="40">
        <v>20</v>
      </c>
      <c r="D94" s="40">
        <v>37</v>
      </c>
      <c r="E94" s="16">
        <v>0.112</v>
      </c>
      <c r="F94" s="16">
        <v>9.1999999999999998E-2</v>
      </c>
      <c r="G94" s="49">
        <v>8.7799999999999994</v>
      </c>
      <c r="H94" s="1"/>
      <c r="I94" s="1"/>
      <c r="J94" s="1"/>
      <c r="K94" s="1"/>
      <c r="L94" s="1"/>
    </row>
    <row r="95" spans="1:21" x14ac:dyDescent="0.25">
      <c r="A95" s="22"/>
      <c r="B95" s="1" t="s">
        <v>142</v>
      </c>
      <c r="C95" s="40">
        <v>48</v>
      </c>
      <c r="D95" s="40">
        <v>81</v>
      </c>
      <c r="E95" s="16">
        <v>1.669</v>
      </c>
      <c r="F95" s="16">
        <v>0.25800000000000001</v>
      </c>
      <c r="G95" s="49">
        <v>18.5</v>
      </c>
      <c r="H95" s="1"/>
      <c r="I95" s="1"/>
      <c r="J95" s="1"/>
      <c r="K95" s="1"/>
      <c r="L95" s="1"/>
    </row>
    <row r="96" spans="1:21" x14ac:dyDescent="0.25">
      <c r="A96" s="22" t="s">
        <v>20</v>
      </c>
      <c r="B96" s="23" t="s">
        <v>30</v>
      </c>
      <c r="C96" s="24">
        <v>200</v>
      </c>
      <c r="D96" s="24">
        <v>94</v>
      </c>
      <c r="E96" s="24">
        <v>1</v>
      </c>
      <c r="F96" s="24"/>
      <c r="G96" s="48">
        <v>21.2</v>
      </c>
      <c r="H96" s="1"/>
      <c r="I96" s="1"/>
      <c r="J96" s="1"/>
      <c r="K96" s="1"/>
      <c r="L96" s="1"/>
    </row>
    <row r="97" spans="1:12" x14ac:dyDescent="0.25">
      <c r="A97" s="22"/>
      <c r="B97" s="23" t="s">
        <v>16</v>
      </c>
      <c r="C97" s="23"/>
      <c r="D97" s="23">
        <f>SUM(D89:D96)</f>
        <v>961</v>
      </c>
      <c r="E97" s="23">
        <f>SUM(E89:E96)</f>
        <v>27.659999999999997</v>
      </c>
      <c r="F97" s="23">
        <f>SUM(F89:F96)</f>
        <v>30.819999999999997</v>
      </c>
      <c r="G97" s="50">
        <f>SUM(G89:G96)</f>
        <v>146.22</v>
      </c>
      <c r="H97" s="1"/>
      <c r="I97" s="1"/>
      <c r="J97" s="1"/>
      <c r="K97" s="1"/>
      <c r="L97" s="1"/>
    </row>
    <row r="98" spans="1:12" x14ac:dyDescent="0.25">
      <c r="A98" s="22"/>
      <c r="B98" s="26" t="s">
        <v>31</v>
      </c>
      <c r="C98" s="23"/>
      <c r="D98" s="23">
        <f>D97+D87</f>
        <v>1468</v>
      </c>
      <c r="E98" s="23">
        <f>E97+E87</f>
        <v>43.296999999999997</v>
      </c>
      <c r="F98" s="23">
        <f>F97+F87</f>
        <v>45.997</v>
      </c>
      <c r="G98" s="50">
        <f>G97+G87</f>
        <v>223.35500000000002</v>
      </c>
      <c r="H98" s="1"/>
      <c r="I98" s="1"/>
      <c r="J98" s="1"/>
      <c r="K98" s="1"/>
      <c r="L98" s="1"/>
    </row>
    <row r="99" spans="1:12" x14ac:dyDescent="0.25">
      <c r="A99" s="249" t="s">
        <v>73</v>
      </c>
      <c r="B99" s="241"/>
      <c r="C99" s="241"/>
      <c r="D99" s="241"/>
      <c r="E99" s="241"/>
      <c r="F99" s="241"/>
      <c r="G99" s="241"/>
      <c r="H99" s="1"/>
      <c r="I99" s="1"/>
      <c r="J99" s="1"/>
      <c r="K99" s="1"/>
      <c r="L99" s="1"/>
    </row>
    <row r="100" spans="1:12" x14ac:dyDescent="0.25">
      <c r="A100" s="249" t="s">
        <v>9</v>
      </c>
      <c r="B100" s="251"/>
      <c r="C100" s="251"/>
      <c r="D100" s="251"/>
      <c r="E100" s="251"/>
      <c r="F100" s="251"/>
      <c r="G100" s="251"/>
      <c r="H100" s="1"/>
      <c r="I100" s="1"/>
      <c r="J100" s="1"/>
      <c r="K100" s="1"/>
      <c r="L100" s="1"/>
    </row>
    <row r="101" spans="1:12" x14ac:dyDescent="0.25">
      <c r="A101" s="23"/>
      <c r="B101" s="240" t="s">
        <v>10</v>
      </c>
      <c r="C101" s="241"/>
      <c r="D101" s="241"/>
      <c r="E101" s="241"/>
      <c r="F101" s="241"/>
      <c r="G101" s="241"/>
      <c r="H101" s="1"/>
      <c r="I101" s="1"/>
      <c r="J101" s="1"/>
      <c r="K101" s="1"/>
      <c r="L101" s="1"/>
    </row>
    <row r="102" spans="1:12" x14ac:dyDescent="0.25">
      <c r="A102" s="22">
        <v>311</v>
      </c>
      <c r="B102" s="25" t="s">
        <v>118</v>
      </c>
      <c r="C102" s="24" t="s">
        <v>62</v>
      </c>
      <c r="D102" s="24">
        <v>292</v>
      </c>
      <c r="E102" s="24">
        <v>7.7</v>
      </c>
      <c r="F102" s="24">
        <v>11.8</v>
      </c>
      <c r="G102" s="48">
        <v>38.5</v>
      </c>
      <c r="H102" s="1"/>
      <c r="I102" s="1"/>
      <c r="J102" s="1"/>
      <c r="K102" s="1"/>
      <c r="L102" s="1"/>
    </row>
    <row r="103" spans="1:12" x14ac:dyDescent="0.25">
      <c r="A103" s="22">
        <v>685</v>
      </c>
      <c r="B103" s="23" t="s">
        <v>74</v>
      </c>
      <c r="C103" s="24" t="s">
        <v>75</v>
      </c>
      <c r="D103" s="24">
        <v>58</v>
      </c>
      <c r="E103" s="24">
        <v>0.2</v>
      </c>
      <c r="F103" s="24">
        <v>0.01</v>
      </c>
      <c r="G103" s="48">
        <v>15.1</v>
      </c>
      <c r="H103" s="1"/>
      <c r="I103" s="1"/>
      <c r="J103" s="1"/>
      <c r="K103" s="1"/>
      <c r="L103" s="1"/>
    </row>
    <row r="104" spans="1:12" x14ac:dyDescent="0.25">
      <c r="A104" s="22"/>
      <c r="B104" s="1" t="s">
        <v>149</v>
      </c>
      <c r="C104" s="16">
        <v>60</v>
      </c>
      <c r="D104" s="16">
        <v>110</v>
      </c>
      <c r="E104" s="16">
        <v>0.33700000000000002</v>
      </c>
      <c r="F104" s="16">
        <v>0.27700000000000002</v>
      </c>
      <c r="G104" s="49">
        <v>26.355</v>
      </c>
      <c r="H104" s="1"/>
      <c r="I104" s="1"/>
      <c r="J104" s="1"/>
      <c r="K104" s="1"/>
      <c r="L104" s="1"/>
    </row>
    <row r="105" spans="1:12" x14ac:dyDescent="0.25">
      <c r="A105" s="15"/>
      <c r="B105" s="1" t="s">
        <v>35</v>
      </c>
      <c r="C105" s="16">
        <v>10</v>
      </c>
      <c r="D105" s="16">
        <v>59</v>
      </c>
      <c r="E105" s="16">
        <v>3.6999999999999998E-2</v>
      </c>
      <c r="F105" s="16">
        <v>5.5830000000000002</v>
      </c>
      <c r="G105" s="49">
        <v>6.7000000000000004E-2</v>
      </c>
      <c r="H105" s="1"/>
      <c r="I105" s="1"/>
      <c r="J105" s="1"/>
      <c r="K105" s="1"/>
      <c r="L105" s="1"/>
    </row>
    <row r="106" spans="1:12" x14ac:dyDescent="0.25">
      <c r="A106" s="15"/>
      <c r="B106" s="16" t="s">
        <v>38</v>
      </c>
      <c r="C106" s="16">
        <v>100</v>
      </c>
      <c r="D106" s="16">
        <v>36</v>
      </c>
      <c r="E106" s="16">
        <v>0.29599999999999999</v>
      </c>
      <c r="F106" s="16"/>
      <c r="G106" s="49">
        <v>9.4920000000000009</v>
      </c>
      <c r="H106" s="1"/>
      <c r="I106" s="1"/>
      <c r="J106" s="1"/>
      <c r="K106" s="1"/>
      <c r="L106" s="1"/>
    </row>
    <row r="107" spans="1:12" x14ac:dyDescent="0.25">
      <c r="A107" s="15"/>
      <c r="B107" s="16" t="s">
        <v>16</v>
      </c>
      <c r="C107" s="17"/>
      <c r="D107" s="17">
        <f>SUM(D102:D106)</f>
        <v>555</v>
      </c>
      <c r="E107" s="17">
        <f t="shared" ref="E107:G107" si="2">SUM(E102:E106)</f>
        <v>8.57</v>
      </c>
      <c r="F107" s="17">
        <f t="shared" si="2"/>
        <v>17.670000000000002</v>
      </c>
      <c r="G107" s="17">
        <f t="shared" si="2"/>
        <v>89.513999999999996</v>
      </c>
      <c r="H107" s="1"/>
      <c r="I107" s="1"/>
      <c r="J107" s="1"/>
      <c r="K107" s="1"/>
      <c r="L107" s="1"/>
    </row>
    <row r="108" spans="1:12" x14ac:dyDescent="0.25">
      <c r="A108" s="16"/>
      <c r="B108" s="18" t="s">
        <v>17</v>
      </c>
      <c r="C108" s="16"/>
      <c r="D108" s="16"/>
      <c r="E108" s="16"/>
      <c r="F108" s="16"/>
      <c r="G108" s="49"/>
      <c r="H108" s="1"/>
      <c r="I108" s="1"/>
      <c r="J108" s="1"/>
      <c r="K108" s="1"/>
      <c r="L108" s="1"/>
    </row>
    <row r="109" spans="1:12" x14ac:dyDescent="0.25">
      <c r="A109" s="23"/>
      <c r="B109" s="23" t="s">
        <v>41</v>
      </c>
      <c r="C109" s="24">
        <v>80</v>
      </c>
      <c r="D109" s="24">
        <v>13</v>
      </c>
      <c r="E109" s="24">
        <v>0.64</v>
      </c>
      <c r="F109" s="24"/>
      <c r="G109" s="48">
        <v>2.56</v>
      </c>
      <c r="H109" s="1"/>
      <c r="I109" s="1"/>
      <c r="J109" s="1"/>
      <c r="K109" s="1"/>
      <c r="L109" s="1"/>
    </row>
    <row r="110" spans="1:12" ht="30" x14ac:dyDescent="0.25">
      <c r="A110" s="22">
        <v>110</v>
      </c>
      <c r="B110" s="42" t="s">
        <v>112</v>
      </c>
      <c r="C110" s="40" t="s">
        <v>52</v>
      </c>
      <c r="D110" s="16">
        <v>155</v>
      </c>
      <c r="E110" s="16">
        <v>5.41</v>
      </c>
      <c r="F110" s="16">
        <v>8.82</v>
      </c>
      <c r="G110" s="49">
        <v>14.71</v>
      </c>
      <c r="H110" s="1"/>
      <c r="I110" s="1"/>
      <c r="J110" s="1"/>
      <c r="K110" s="1"/>
      <c r="L110" s="1"/>
    </row>
    <row r="111" spans="1:12" x14ac:dyDescent="0.25">
      <c r="A111" s="22">
        <v>478</v>
      </c>
      <c r="B111" s="23" t="s">
        <v>76</v>
      </c>
      <c r="C111" s="24">
        <v>121.5</v>
      </c>
      <c r="D111" s="24">
        <v>246</v>
      </c>
      <c r="E111" s="24">
        <v>9.48</v>
      </c>
      <c r="F111" s="24">
        <v>12.91</v>
      </c>
      <c r="G111" s="48">
        <v>23.87</v>
      </c>
      <c r="H111" s="1"/>
      <c r="I111" s="1"/>
      <c r="J111" s="1"/>
      <c r="K111" s="1"/>
      <c r="L111" s="1"/>
    </row>
    <row r="112" spans="1:12" x14ac:dyDescent="0.25">
      <c r="A112" s="22">
        <v>590</v>
      </c>
      <c r="B112" s="25" t="s">
        <v>124</v>
      </c>
      <c r="C112" s="24">
        <v>200</v>
      </c>
      <c r="D112" s="24">
        <v>86</v>
      </c>
      <c r="E112" s="24"/>
      <c r="F112" s="24"/>
      <c r="G112" s="48">
        <v>21.5</v>
      </c>
      <c r="H112" s="1"/>
      <c r="I112" s="1"/>
      <c r="J112" s="1"/>
      <c r="K112" s="1"/>
      <c r="L112" s="1"/>
    </row>
    <row r="113" spans="1:16" x14ac:dyDescent="0.25">
      <c r="A113" s="22"/>
      <c r="B113" s="1" t="s">
        <v>122</v>
      </c>
      <c r="C113" s="40">
        <v>30</v>
      </c>
      <c r="D113" s="40">
        <v>55</v>
      </c>
      <c r="E113" s="16">
        <v>0.16800000000000001</v>
      </c>
      <c r="F113" s="16">
        <v>0.13800000000000001</v>
      </c>
      <c r="G113" s="49">
        <v>13.177</v>
      </c>
      <c r="H113" s="1"/>
      <c r="I113" s="1"/>
      <c r="J113" s="1"/>
      <c r="K113" s="1"/>
      <c r="L113" s="1"/>
    </row>
    <row r="114" spans="1:16" x14ac:dyDescent="0.25">
      <c r="A114" s="22"/>
      <c r="B114" s="1" t="s">
        <v>142</v>
      </c>
      <c r="C114" s="40">
        <v>48</v>
      </c>
      <c r="D114" s="40">
        <v>81</v>
      </c>
      <c r="E114" s="16">
        <v>1.669</v>
      </c>
      <c r="F114" s="16">
        <v>0.25800000000000001</v>
      </c>
      <c r="G114" s="49">
        <v>18.5</v>
      </c>
      <c r="H114" s="1"/>
      <c r="I114" s="1"/>
      <c r="J114" s="1"/>
      <c r="K114" s="1"/>
      <c r="L114" s="1"/>
    </row>
    <row r="115" spans="1:16" x14ac:dyDescent="0.25">
      <c r="A115" s="22"/>
      <c r="B115" s="16"/>
      <c r="C115" s="16"/>
      <c r="D115" s="16"/>
      <c r="E115" s="16"/>
      <c r="F115" s="16"/>
      <c r="G115" s="49"/>
      <c r="H115" s="1"/>
      <c r="I115" s="1"/>
      <c r="J115" s="1"/>
      <c r="K115" s="1"/>
      <c r="L115" s="1"/>
    </row>
    <row r="116" spans="1:16" x14ac:dyDescent="0.25">
      <c r="A116" s="22" t="s">
        <v>20</v>
      </c>
      <c r="B116" s="23" t="s">
        <v>30</v>
      </c>
      <c r="C116" s="24">
        <v>200</v>
      </c>
      <c r="D116" s="24">
        <v>94</v>
      </c>
      <c r="E116" s="24">
        <v>1</v>
      </c>
      <c r="F116" s="24"/>
      <c r="G116" s="48">
        <v>21.2</v>
      </c>
      <c r="H116" s="1"/>
      <c r="I116" s="1"/>
      <c r="J116" s="1"/>
      <c r="K116" s="1"/>
      <c r="L116" s="1"/>
    </row>
    <row r="117" spans="1:16" x14ac:dyDescent="0.25">
      <c r="A117" s="22"/>
      <c r="B117" s="23" t="s">
        <v>16</v>
      </c>
      <c r="C117" s="24"/>
      <c r="D117" s="24">
        <f>SUM(D109:D116)</f>
        <v>730</v>
      </c>
      <c r="E117" s="24">
        <f>SUM(E109:E116)</f>
        <v>18.367000000000001</v>
      </c>
      <c r="F117" s="24">
        <f>SUM(F109:F116)</f>
        <v>22.126000000000001</v>
      </c>
      <c r="G117" s="48">
        <f>SUM(G109:G116)</f>
        <v>115.51700000000001</v>
      </c>
      <c r="H117" s="1"/>
      <c r="I117" s="1"/>
      <c r="J117" s="1"/>
      <c r="K117" s="1"/>
      <c r="L117" s="1"/>
    </row>
    <row r="118" spans="1:16" x14ac:dyDescent="0.25">
      <c r="A118" s="22"/>
      <c r="B118" s="26" t="s">
        <v>31</v>
      </c>
      <c r="C118" s="24"/>
      <c r="D118" s="24">
        <f>D117+D107</f>
        <v>1285</v>
      </c>
      <c r="E118" s="24">
        <f>E117+E107</f>
        <v>26.937000000000001</v>
      </c>
      <c r="F118" s="24">
        <f>F117+F107</f>
        <v>39.796000000000006</v>
      </c>
      <c r="G118" s="48">
        <f>G117+G107</f>
        <v>205.03100000000001</v>
      </c>
      <c r="H118" s="1"/>
      <c r="I118" s="1"/>
      <c r="J118" s="1"/>
      <c r="K118" s="1"/>
      <c r="L118" s="1"/>
    </row>
    <row r="119" spans="1:16" x14ac:dyDescent="0.25">
      <c r="A119" s="249" t="s">
        <v>34</v>
      </c>
      <c r="B119" s="241"/>
      <c r="C119" s="241"/>
      <c r="D119" s="241"/>
      <c r="E119" s="241"/>
      <c r="F119" s="241"/>
      <c r="G119" s="241"/>
      <c r="H119" s="1"/>
      <c r="I119" s="1"/>
      <c r="J119" s="1"/>
      <c r="K119" s="1"/>
      <c r="L119" s="1"/>
    </row>
    <row r="120" spans="1:16" x14ac:dyDescent="0.25">
      <c r="A120" s="23"/>
      <c r="B120" s="240" t="s">
        <v>10</v>
      </c>
      <c r="C120" s="241"/>
      <c r="D120" s="241"/>
      <c r="E120" s="241"/>
      <c r="F120" s="241"/>
      <c r="G120" s="241"/>
      <c r="H120" s="1"/>
      <c r="I120" s="1"/>
      <c r="J120" s="1"/>
      <c r="K120" s="1"/>
      <c r="L120" s="1"/>
    </row>
    <row r="121" spans="1:16" x14ac:dyDescent="0.25">
      <c r="A121" s="22"/>
      <c r="B121" s="23" t="s">
        <v>78</v>
      </c>
      <c r="C121" s="23">
        <v>15</v>
      </c>
      <c r="D121" s="23">
        <v>56</v>
      </c>
      <c r="E121" s="23">
        <v>4</v>
      </c>
      <c r="F121" s="23">
        <v>4.0999999999999996</v>
      </c>
      <c r="G121" s="50">
        <v>0.8</v>
      </c>
      <c r="H121" s="1"/>
      <c r="I121" s="1"/>
      <c r="J121" s="1"/>
      <c r="K121" s="1"/>
      <c r="L121" s="1"/>
    </row>
    <row r="122" spans="1:16" ht="30" x14ac:dyDescent="0.25">
      <c r="A122" s="22">
        <v>366</v>
      </c>
      <c r="B122" s="19" t="s">
        <v>36</v>
      </c>
      <c r="C122" s="17" t="s">
        <v>39</v>
      </c>
      <c r="D122" s="16">
        <v>341</v>
      </c>
      <c r="E122" s="16">
        <v>20.498000000000001</v>
      </c>
      <c r="F122" s="16">
        <v>15.054</v>
      </c>
      <c r="G122" s="49">
        <v>31.55</v>
      </c>
      <c r="H122" s="1"/>
      <c r="I122" s="1"/>
      <c r="J122" s="1"/>
      <c r="K122" s="1"/>
      <c r="L122" s="1"/>
    </row>
    <row r="123" spans="1:16" x14ac:dyDescent="0.25">
      <c r="A123" s="22">
        <v>692</v>
      </c>
      <c r="B123" s="23" t="s">
        <v>13</v>
      </c>
      <c r="C123" s="24">
        <v>200</v>
      </c>
      <c r="D123" s="24">
        <v>105</v>
      </c>
      <c r="E123" s="23">
        <v>1.7669999999999999</v>
      </c>
      <c r="F123" s="23">
        <v>1.363</v>
      </c>
      <c r="G123" s="50">
        <v>23.78</v>
      </c>
      <c r="H123" s="1"/>
      <c r="I123" s="1"/>
      <c r="J123" s="1"/>
      <c r="K123" s="1"/>
      <c r="L123" s="1"/>
    </row>
    <row r="124" spans="1:16" x14ac:dyDescent="0.25">
      <c r="A124" s="22"/>
      <c r="B124" s="1" t="s">
        <v>149</v>
      </c>
      <c r="C124" s="16">
        <v>60</v>
      </c>
      <c r="D124" s="16">
        <v>110</v>
      </c>
      <c r="E124" s="16">
        <v>0.33700000000000002</v>
      </c>
      <c r="F124" s="16">
        <v>0.27700000000000002</v>
      </c>
      <c r="G124" s="49">
        <v>26.355</v>
      </c>
      <c r="H124" s="1"/>
      <c r="I124" s="1"/>
      <c r="J124" s="1"/>
      <c r="K124" s="1"/>
      <c r="L124" s="1"/>
    </row>
    <row r="125" spans="1:16" x14ac:dyDescent="0.25">
      <c r="A125" s="15"/>
      <c r="B125" s="16" t="s">
        <v>47</v>
      </c>
      <c r="C125" s="17">
        <v>100</v>
      </c>
      <c r="D125" s="17">
        <v>90</v>
      </c>
      <c r="E125" s="16">
        <v>1.53</v>
      </c>
      <c r="F125" s="16"/>
      <c r="G125" s="49">
        <v>22.4</v>
      </c>
      <c r="H125" s="1"/>
      <c r="I125" s="1"/>
      <c r="J125" s="1"/>
      <c r="K125" s="1"/>
      <c r="L125" s="1"/>
      <c r="M125" s="2"/>
      <c r="N125" s="2"/>
      <c r="O125" s="2"/>
      <c r="P125" s="2"/>
    </row>
    <row r="126" spans="1:16" x14ac:dyDescent="0.25">
      <c r="A126" s="15" t="s">
        <v>20</v>
      </c>
      <c r="B126" s="16" t="s">
        <v>18</v>
      </c>
      <c r="C126" s="16">
        <v>100</v>
      </c>
      <c r="D126" s="16">
        <v>85</v>
      </c>
      <c r="E126" s="16">
        <v>5</v>
      </c>
      <c r="F126" s="16">
        <v>3.2</v>
      </c>
      <c r="G126" s="49">
        <v>8.48</v>
      </c>
      <c r="H126" s="1"/>
      <c r="I126" s="22"/>
      <c r="J126" s="1"/>
      <c r="K126" s="17"/>
      <c r="L126" s="16"/>
      <c r="M126" s="47"/>
      <c r="N126" s="47"/>
      <c r="O126" s="47"/>
      <c r="P126" s="2"/>
    </row>
    <row r="127" spans="1:16" x14ac:dyDescent="0.25">
      <c r="A127" s="15"/>
      <c r="B127" s="16" t="s">
        <v>16</v>
      </c>
      <c r="C127" s="16"/>
      <c r="D127" s="16">
        <f>SUM(D121:D126)</f>
        <v>787</v>
      </c>
      <c r="E127" s="16">
        <f>SUM(E121:E126)</f>
        <v>33.132000000000005</v>
      </c>
      <c r="F127" s="16">
        <f>SUM(F121:F126)</f>
        <v>23.994</v>
      </c>
      <c r="G127" s="49">
        <f>SUM(G121:G126)</f>
        <v>113.36499999999999</v>
      </c>
      <c r="H127" s="1"/>
      <c r="I127" s="1"/>
      <c r="J127" s="1"/>
      <c r="K127" s="1"/>
      <c r="L127" s="1"/>
      <c r="M127" s="2"/>
      <c r="N127" s="2"/>
      <c r="O127" s="2"/>
      <c r="P127" s="2"/>
    </row>
    <row r="128" spans="1:16" x14ac:dyDescent="0.25">
      <c r="A128" s="15"/>
      <c r="B128" s="18" t="s">
        <v>17</v>
      </c>
      <c r="C128" s="16"/>
      <c r="D128" s="16"/>
      <c r="E128" s="16"/>
      <c r="F128" s="16"/>
      <c r="G128" s="49"/>
      <c r="H128" s="1"/>
      <c r="I128" s="1"/>
      <c r="J128" s="1"/>
      <c r="K128" s="1"/>
      <c r="L128" s="1"/>
      <c r="M128" s="2"/>
      <c r="N128" s="2"/>
      <c r="O128" s="2"/>
      <c r="P128" s="2"/>
    </row>
    <row r="129" spans="1:16" x14ac:dyDescent="0.25">
      <c r="A129" s="23"/>
      <c r="B129" s="23" t="s">
        <v>24</v>
      </c>
      <c r="C129" s="24">
        <v>80</v>
      </c>
      <c r="D129" s="24">
        <v>10</v>
      </c>
      <c r="E129" s="24"/>
      <c r="F129" s="24"/>
      <c r="G129" s="48">
        <v>2.56</v>
      </c>
      <c r="H129" s="1"/>
      <c r="I129" s="1"/>
      <c r="J129" s="1"/>
      <c r="K129" s="1"/>
      <c r="L129" s="1"/>
      <c r="M129" s="2"/>
      <c r="N129" s="2"/>
      <c r="O129" s="2"/>
      <c r="P129" s="2"/>
    </row>
    <row r="130" spans="1:16" x14ac:dyDescent="0.25">
      <c r="A130" s="22">
        <v>139</v>
      </c>
      <c r="B130" s="25" t="s">
        <v>107</v>
      </c>
      <c r="C130" s="24" t="s">
        <v>32</v>
      </c>
      <c r="D130" s="24">
        <v>150</v>
      </c>
      <c r="E130" s="24">
        <v>9.07</v>
      </c>
      <c r="F130" s="24">
        <v>3.33</v>
      </c>
      <c r="G130" s="48">
        <v>22.32</v>
      </c>
      <c r="H130" s="1"/>
      <c r="I130" s="1"/>
      <c r="J130" s="1"/>
      <c r="K130" s="1"/>
      <c r="L130" s="1"/>
      <c r="M130" s="2"/>
      <c r="N130" s="2"/>
      <c r="O130" s="2"/>
      <c r="P130" s="2"/>
    </row>
    <row r="131" spans="1:16" x14ac:dyDescent="0.25">
      <c r="A131" s="22">
        <v>433</v>
      </c>
      <c r="B131" s="25" t="s">
        <v>106</v>
      </c>
      <c r="C131" s="28" t="s">
        <v>98</v>
      </c>
      <c r="D131" s="24">
        <v>247</v>
      </c>
      <c r="E131" s="24">
        <v>18.23</v>
      </c>
      <c r="F131" s="24">
        <v>16.8</v>
      </c>
      <c r="G131" s="48">
        <v>4.26</v>
      </c>
      <c r="H131" s="1"/>
      <c r="I131" s="1"/>
      <c r="J131" s="1"/>
      <c r="K131" s="1"/>
      <c r="L131" s="1"/>
      <c r="M131" s="2"/>
      <c r="N131" s="2"/>
      <c r="O131" s="2"/>
      <c r="P131" s="2"/>
    </row>
    <row r="132" spans="1:16" x14ac:dyDescent="0.25">
      <c r="A132" s="22">
        <v>520</v>
      </c>
      <c r="B132" s="1" t="s">
        <v>104</v>
      </c>
      <c r="C132" s="17">
        <v>150</v>
      </c>
      <c r="D132" s="16">
        <v>121</v>
      </c>
      <c r="E132" s="16">
        <v>2.42</v>
      </c>
      <c r="F132" s="16">
        <v>3.4649999999999999</v>
      </c>
      <c r="G132" s="49">
        <v>22.134</v>
      </c>
      <c r="H132" s="1"/>
      <c r="I132" s="1"/>
      <c r="J132" s="1"/>
      <c r="K132" s="1"/>
      <c r="L132" s="1"/>
      <c r="M132" s="2"/>
      <c r="N132" s="2"/>
      <c r="O132" s="2"/>
      <c r="P132" s="2"/>
    </row>
    <row r="133" spans="1:16" x14ac:dyDescent="0.25">
      <c r="A133" s="22">
        <v>638</v>
      </c>
      <c r="B133" s="23" t="s">
        <v>28</v>
      </c>
      <c r="C133" s="24">
        <v>200</v>
      </c>
      <c r="D133" s="24">
        <v>137</v>
      </c>
      <c r="E133" s="24">
        <v>1.04</v>
      </c>
      <c r="F133" s="24"/>
      <c r="G133" s="48">
        <v>31.61</v>
      </c>
      <c r="H133" s="1"/>
      <c r="I133" s="1"/>
      <c r="J133" s="1"/>
      <c r="K133" s="1"/>
      <c r="L133" s="1"/>
      <c r="M133" s="2"/>
      <c r="N133" s="2"/>
      <c r="O133" s="2"/>
      <c r="P133" s="2"/>
    </row>
    <row r="134" spans="1:16" x14ac:dyDescent="0.25">
      <c r="A134" s="22" t="s">
        <v>20</v>
      </c>
      <c r="B134" s="23" t="s">
        <v>30</v>
      </c>
      <c r="C134" s="23">
        <v>200</v>
      </c>
      <c r="D134" s="24">
        <v>94</v>
      </c>
      <c r="E134" s="24">
        <v>1</v>
      </c>
      <c r="F134" s="24"/>
      <c r="G134" s="48">
        <v>21.2</v>
      </c>
      <c r="H134" s="1"/>
      <c r="I134" s="1"/>
      <c r="J134" s="1"/>
      <c r="K134" s="1"/>
      <c r="L134" s="1"/>
      <c r="M134" s="2"/>
      <c r="N134" s="2"/>
      <c r="O134" s="2"/>
      <c r="P134" s="2"/>
    </row>
    <row r="135" spans="1:16" x14ac:dyDescent="0.25">
      <c r="A135" s="22"/>
      <c r="B135" s="1" t="s">
        <v>122</v>
      </c>
      <c r="C135" s="40">
        <v>30</v>
      </c>
      <c r="D135" s="40">
        <v>55</v>
      </c>
      <c r="E135" s="16">
        <v>0.16800000000000001</v>
      </c>
      <c r="F135" s="16">
        <v>0.13800000000000001</v>
      </c>
      <c r="G135" s="49">
        <v>13.177</v>
      </c>
      <c r="H135" s="1"/>
      <c r="I135" s="1"/>
      <c r="J135" s="1"/>
      <c r="K135" s="1"/>
      <c r="L135" s="1"/>
      <c r="M135" s="2"/>
      <c r="N135" s="2"/>
      <c r="O135" s="2"/>
      <c r="P135" s="2"/>
    </row>
    <row r="136" spans="1:16" x14ac:dyDescent="0.25">
      <c r="A136" s="22"/>
      <c r="B136" s="1" t="s">
        <v>142</v>
      </c>
      <c r="C136" s="40">
        <v>48</v>
      </c>
      <c r="D136" s="40">
        <v>81</v>
      </c>
      <c r="E136" s="16">
        <v>1.669</v>
      </c>
      <c r="F136" s="16">
        <v>0.25800000000000001</v>
      </c>
      <c r="G136" s="49">
        <v>18.5</v>
      </c>
      <c r="H136" s="1"/>
      <c r="I136" s="1"/>
      <c r="J136" s="1"/>
      <c r="K136" s="1"/>
      <c r="L136" s="1"/>
      <c r="M136" s="2"/>
      <c r="N136" s="2"/>
      <c r="O136" s="2"/>
      <c r="P136" s="2"/>
    </row>
    <row r="137" spans="1:16" x14ac:dyDescent="0.25">
      <c r="A137" s="22"/>
      <c r="B137" s="23" t="s">
        <v>77</v>
      </c>
      <c r="C137" s="24"/>
      <c r="D137" s="24">
        <f>SUM(D129:D136)</f>
        <v>895</v>
      </c>
      <c r="E137" s="24">
        <f t="shared" ref="E137:G137" si="3">SUM(E129:E136)</f>
        <v>33.596999999999994</v>
      </c>
      <c r="F137" s="24">
        <f t="shared" si="3"/>
        <v>23.991000000000003</v>
      </c>
      <c r="G137" s="24">
        <f t="shared" si="3"/>
        <v>135.761</v>
      </c>
      <c r="H137" s="1"/>
      <c r="I137" s="1"/>
      <c r="J137" s="1"/>
      <c r="K137" s="1"/>
      <c r="L137" s="1"/>
      <c r="M137" s="2"/>
      <c r="N137" s="2"/>
      <c r="O137" s="2"/>
      <c r="P137" s="2"/>
    </row>
    <row r="138" spans="1:16" x14ac:dyDescent="0.25">
      <c r="A138" s="22"/>
      <c r="B138" s="23" t="s">
        <v>31</v>
      </c>
      <c r="C138" s="24"/>
      <c r="D138" s="24">
        <f>D137+D127</f>
        <v>1682</v>
      </c>
      <c r="E138" s="24">
        <f>E137+E127</f>
        <v>66.728999999999999</v>
      </c>
      <c r="F138" s="24">
        <f>F137+F127</f>
        <v>47.984999999999999</v>
      </c>
      <c r="G138" s="48">
        <f>G137+G127</f>
        <v>249.12599999999998</v>
      </c>
      <c r="H138" s="1"/>
      <c r="I138" s="1"/>
      <c r="J138" s="1"/>
      <c r="K138" s="1"/>
      <c r="L138" s="1"/>
      <c r="M138" s="2"/>
      <c r="N138" s="2"/>
      <c r="O138" s="2"/>
      <c r="P138" s="2"/>
    </row>
    <row r="139" spans="1:16" x14ac:dyDescent="0.25">
      <c r="A139" s="249" t="s">
        <v>53</v>
      </c>
      <c r="B139" s="251"/>
      <c r="C139" s="251"/>
      <c r="D139" s="251"/>
      <c r="E139" s="251"/>
      <c r="F139" s="251"/>
      <c r="G139" s="251"/>
      <c r="H139" s="1"/>
      <c r="I139" s="1"/>
      <c r="J139" s="1"/>
      <c r="K139" s="1"/>
      <c r="L139" s="1"/>
      <c r="M139" s="2"/>
      <c r="N139" s="2"/>
      <c r="O139" s="2"/>
      <c r="P139" s="2"/>
    </row>
    <row r="140" spans="1:16" x14ac:dyDescent="0.25">
      <c r="A140" s="23"/>
      <c r="B140" s="240" t="s">
        <v>10</v>
      </c>
      <c r="C140" s="241"/>
      <c r="D140" s="241"/>
      <c r="E140" s="241"/>
      <c r="F140" s="241"/>
      <c r="G140" s="241"/>
      <c r="H140" s="1"/>
      <c r="I140" s="1"/>
      <c r="J140" s="1"/>
      <c r="K140" s="1"/>
      <c r="L140" s="1"/>
      <c r="M140" s="2"/>
      <c r="N140" s="2"/>
      <c r="O140" s="2"/>
      <c r="P140" s="2"/>
    </row>
    <row r="141" spans="1:16" x14ac:dyDescent="0.25">
      <c r="A141" s="23">
        <v>337</v>
      </c>
      <c r="B141" s="23" t="s">
        <v>80</v>
      </c>
      <c r="C141" s="24" t="s">
        <v>82</v>
      </c>
      <c r="D141" s="23">
        <v>64</v>
      </c>
      <c r="E141" s="23">
        <v>5.16</v>
      </c>
      <c r="F141" s="23">
        <v>4.6399999999999997</v>
      </c>
      <c r="G141" s="50">
        <v>0.32</v>
      </c>
      <c r="H141" s="1"/>
      <c r="I141" s="1"/>
      <c r="J141" s="1"/>
      <c r="K141" s="1"/>
      <c r="L141" s="1"/>
      <c r="M141" s="2"/>
      <c r="N141" s="2"/>
      <c r="O141" s="2"/>
      <c r="P141" s="2"/>
    </row>
    <row r="142" spans="1:16" x14ac:dyDescent="0.25">
      <c r="A142" s="22">
        <v>311</v>
      </c>
      <c r="B142" s="25" t="s">
        <v>119</v>
      </c>
      <c r="C142" s="24" t="s">
        <v>62</v>
      </c>
      <c r="D142" s="24">
        <v>292</v>
      </c>
      <c r="E142" s="23">
        <v>7.7</v>
      </c>
      <c r="F142" s="23">
        <v>11.8</v>
      </c>
      <c r="G142" s="50">
        <v>38.5</v>
      </c>
      <c r="H142" s="1"/>
      <c r="I142" s="1"/>
      <c r="J142" s="1"/>
      <c r="K142" s="1"/>
      <c r="L142" s="1"/>
      <c r="M142" s="2"/>
      <c r="N142" s="2"/>
      <c r="O142" s="2"/>
      <c r="P142" s="2"/>
    </row>
    <row r="143" spans="1:16" x14ac:dyDescent="0.25">
      <c r="A143" s="22">
        <v>686</v>
      </c>
      <c r="B143" s="23" t="s">
        <v>81</v>
      </c>
      <c r="C143" s="24" t="s">
        <v>40</v>
      </c>
      <c r="D143" s="23">
        <v>60</v>
      </c>
      <c r="E143" s="23">
        <v>0.3</v>
      </c>
      <c r="F143" s="23"/>
      <c r="G143" s="50">
        <v>47.1</v>
      </c>
      <c r="H143" s="1"/>
      <c r="I143" s="1"/>
      <c r="J143" s="1"/>
      <c r="K143" s="1"/>
      <c r="L143" s="1"/>
      <c r="M143" s="2"/>
      <c r="N143" s="2"/>
      <c r="O143" s="2"/>
      <c r="P143" s="2"/>
    </row>
    <row r="144" spans="1:16" x14ac:dyDescent="0.25">
      <c r="A144" s="23"/>
      <c r="B144" s="1" t="s">
        <v>149</v>
      </c>
      <c r="C144" s="16">
        <v>60</v>
      </c>
      <c r="D144" s="16">
        <v>110</v>
      </c>
      <c r="E144" s="16">
        <v>0.33700000000000002</v>
      </c>
      <c r="F144" s="16">
        <v>0.27700000000000002</v>
      </c>
      <c r="G144" s="49">
        <v>26.355</v>
      </c>
      <c r="H144" s="1"/>
      <c r="I144" s="1"/>
      <c r="J144" s="1"/>
      <c r="K144" s="1"/>
      <c r="L144" s="1"/>
      <c r="M144" s="2"/>
      <c r="N144" s="2"/>
      <c r="O144" s="2"/>
      <c r="P144" s="2"/>
    </row>
    <row r="145" spans="1:16" x14ac:dyDescent="0.25">
      <c r="A145" s="23"/>
      <c r="B145" s="23" t="s">
        <v>29</v>
      </c>
      <c r="C145" s="23">
        <v>100</v>
      </c>
      <c r="D145" s="23">
        <v>21</v>
      </c>
      <c r="E145" s="23">
        <v>0.66600000000000004</v>
      </c>
      <c r="F145" s="23"/>
      <c r="G145" s="50">
        <v>7.056</v>
      </c>
      <c r="H145" s="1"/>
      <c r="I145" s="1"/>
      <c r="J145" s="1"/>
      <c r="K145" s="1"/>
      <c r="L145" s="1"/>
      <c r="M145" s="2"/>
      <c r="N145" s="2"/>
      <c r="O145" s="2"/>
      <c r="P145" s="2"/>
    </row>
    <row r="146" spans="1:16" x14ac:dyDescent="0.25">
      <c r="A146" s="16"/>
      <c r="B146" s="16" t="s">
        <v>16</v>
      </c>
      <c r="C146" s="17"/>
      <c r="D146" s="17">
        <f>SUM(D141:D145)</f>
        <v>547</v>
      </c>
      <c r="E146" s="17">
        <f t="shared" ref="E146:G146" si="4">SUM(E141:E145)</f>
        <v>14.163</v>
      </c>
      <c r="F146" s="17">
        <f t="shared" si="4"/>
        <v>16.717000000000002</v>
      </c>
      <c r="G146" s="17">
        <f t="shared" si="4"/>
        <v>119.331</v>
      </c>
      <c r="H146" s="1"/>
      <c r="I146" s="1"/>
      <c r="J146" s="1"/>
      <c r="K146" s="1"/>
      <c r="L146" s="1"/>
      <c r="M146" s="2"/>
      <c r="N146" s="2"/>
      <c r="O146" s="2"/>
      <c r="P146" s="2"/>
    </row>
    <row r="147" spans="1:16" x14ac:dyDescent="0.25">
      <c r="A147" s="16"/>
      <c r="B147" s="18" t="s">
        <v>17</v>
      </c>
      <c r="C147" s="16"/>
      <c r="D147" s="16"/>
      <c r="E147" s="16"/>
      <c r="F147" s="16"/>
      <c r="G147" s="49"/>
      <c r="H147" s="1"/>
      <c r="I147" s="1"/>
      <c r="J147" s="1"/>
      <c r="K147" s="1"/>
      <c r="L147" s="1"/>
      <c r="M147" s="2"/>
      <c r="N147" s="2"/>
      <c r="O147" s="2"/>
      <c r="P147" s="2"/>
    </row>
    <row r="148" spans="1:16" x14ac:dyDescent="0.25">
      <c r="A148" s="22">
        <v>43</v>
      </c>
      <c r="B148" s="23" t="s">
        <v>63</v>
      </c>
      <c r="C148" s="24">
        <v>100</v>
      </c>
      <c r="D148" s="24">
        <v>84</v>
      </c>
      <c r="E148" s="24">
        <v>1.4</v>
      </c>
      <c r="F148" s="24">
        <v>5</v>
      </c>
      <c r="G148" s="48">
        <v>9.1999999999999993</v>
      </c>
      <c r="H148" s="1"/>
      <c r="I148" s="1"/>
      <c r="J148" s="1"/>
      <c r="K148" s="1"/>
      <c r="L148" s="1"/>
      <c r="M148" s="2"/>
      <c r="N148" s="2"/>
      <c r="O148" s="2"/>
      <c r="P148" s="2"/>
    </row>
    <row r="149" spans="1:16" ht="30" x14ac:dyDescent="0.25">
      <c r="A149" s="22">
        <v>132</v>
      </c>
      <c r="B149" s="42" t="s">
        <v>159</v>
      </c>
      <c r="C149" s="24" t="s">
        <v>52</v>
      </c>
      <c r="D149" s="24">
        <v>176</v>
      </c>
      <c r="E149" s="24">
        <v>6.26</v>
      </c>
      <c r="F149" s="24">
        <v>8.92</v>
      </c>
      <c r="G149" s="48">
        <v>18.97</v>
      </c>
      <c r="H149" s="1"/>
      <c r="I149" s="1"/>
      <c r="J149" s="1"/>
      <c r="K149" s="1"/>
      <c r="L149" s="1"/>
      <c r="M149" s="2"/>
      <c r="N149" s="2"/>
      <c r="O149" s="2"/>
      <c r="P149" s="2"/>
    </row>
    <row r="150" spans="1:16" x14ac:dyDescent="0.25">
      <c r="A150" s="22">
        <v>439</v>
      </c>
      <c r="B150" s="25" t="s">
        <v>111</v>
      </c>
      <c r="C150" s="28">
        <v>75</v>
      </c>
      <c r="D150" s="23">
        <v>203</v>
      </c>
      <c r="E150" s="23">
        <v>15.522</v>
      </c>
      <c r="F150" s="23">
        <v>18.559999999999999</v>
      </c>
      <c r="G150" s="50">
        <v>4.2</v>
      </c>
      <c r="H150" s="1"/>
      <c r="I150" s="1"/>
      <c r="J150" s="1"/>
      <c r="K150" s="1"/>
      <c r="L150" s="1"/>
      <c r="M150" s="2"/>
      <c r="N150" s="2"/>
      <c r="O150" s="2"/>
      <c r="P150" s="2"/>
    </row>
    <row r="151" spans="1:16" x14ac:dyDescent="0.25">
      <c r="A151" s="22" t="s">
        <v>55</v>
      </c>
      <c r="B151" s="23" t="s">
        <v>56</v>
      </c>
      <c r="C151" s="16">
        <v>150</v>
      </c>
      <c r="D151" s="16">
        <v>155</v>
      </c>
      <c r="E151" s="16">
        <v>4.37</v>
      </c>
      <c r="F151" s="16">
        <v>4</v>
      </c>
      <c r="G151" s="49">
        <v>25.9</v>
      </c>
      <c r="H151" s="1"/>
      <c r="I151" s="1"/>
      <c r="J151" s="1"/>
      <c r="K151" s="1"/>
      <c r="L151" s="1"/>
      <c r="M151" s="2"/>
      <c r="N151" s="2"/>
      <c r="O151" s="2"/>
      <c r="P151" s="2"/>
    </row>
    <row r="152" spans="1:16" x14ac:dyDescent="0.25">
      <c r="A152" s="22" t="s">
        <v>69</v>
      </c>
      <c r="B152" s="23" t="s">
        <v>83</v>
      </c>
      <c r="C152" s="23">
        <v>200</v>
      </c>
      <c r="D152" s="23">
        <v>64</v>
      </c>
      <c r="E152" s="23"/>
      <c r="F152" s="23"/>
      <c r="G152" s="50">
        <v>16.7</v>
      </c>
      <c r="H152" s="1"/>
      <c r="I152" s="1"/>
      <c r="J152" s="1"/>
      <c r="K152" s="1"/>
      <c r="L152" s="1"/>
      <c r="M152" s="2"/>
      <c r="N152" s="2"/>
      <c r="O152" s="2"/>
      <c r="P152" s="2"/>
    </row>
    <row r="153" spans="1:16" x14ac:dyDescent="0.25">
      <c r="A153" s="22"/>
      <c r="B153" s="23"/>
      <c r="C153" s="23"/>
      <c r="D153" s="23"/>
      <c r="E153" s="23"/>
      <c r="F153" s="23"/>
      <c r="G153" s="50"/>
      <c r="H153" s="1"/>
      <c r="I153" s="22"/>
      <c r="J153" s="25"/>
      <c r="K153" s="24"/>
      <c r="L153" s="23"/>
      <c r="M153" s="54"/>
      <c r="N153" s="54"/>
      <c r="O153" s="54"/>
      <c r="P153" s="2"/>
    </row>
    <row r="154" spans="1:16" x14ac:dyDescent="0.25">
      <c r="A154" s="22" t="s">
        <v>20</v>
      </c>
      <c r="B154" s="23" t="s">
        <v>30</v>
      </c>
      <c r="C154" s="23">
        <v>200</v>
      </c>
      <c r="D154" s="23">
        <v>94</v>
      </c>
      <c r="E154" s="23">
        <v>1</v>
      </c>
      <c r="F154" s="23"/>
      <c r="G154" s="50">
        <v>21.2</v>
      </c>
      <c r="H154" s="22"/>
      <c r="I154" s="1"/>
      <c r="J154" s="1"/>
      <c r="K154" s="1"/>
      <c r="L154" s="1"/>
    </row>
    <row r="155" spans="1:16" x14ac:dyDescent="0.25">
      <c r="A155" s="22"/>
      <c r="B155" s="1" t="s">
        <v>122</v>
      </c>
      <c r="C155" s="40">
        <v>30</v>
      </c>
      <c r="D155" s="40">
        <v>55</v>
      </c>
      <c r="E155" s="16">
        <v>0.16800000000000001</v>
      </c>
      <c r="F155" s="16">
        <v>0.13800000000000001</v>
      </c>
      <c r="G155" s="49">
        <v>13.177</v>
      </c>
      <c r="H155" s="1"/>
      <c r="I155" s="1"/>
      <c r="J155" s="1"/>
      <c r="K155" s="1"/>
      <c r="L155" s="1"/>
    </row>
    <row r="156" spans="1:16" x14ac:dyDescent="0.25">
      <c r="A156" s="22"/>
      <c r="B156" s="1" t="s">
        <v>142</v>
      </c>
      <c r="C156" s="40">
        <v>48</v>
      </c>
      <c r="D156" s="40">
        <v>81</v>
      </c>
      <c r="E156" s="16">
        <v>1.669</v>
      </c>
      <c r="F156" s="16">
        <v>0.25800000000000001</v>
      </c>
      <c r="G156" s="49">
        <v>18.5</v>
      </c>
      <c r="H156" s="1"/>
      <c r="I156" s="1"/>
      <c r="J156" s="1"/>
      <c r="K156" s="1"/>
      <c r="L156" s="1"/>
    </row>
    <row r="157" spans="1:16" x14ac:dyDescent="0.25">
      <c r="A157" s="22"/>
      <c r="B157" s="23" t="s">
        <v>16</v>
      </c>
      <c r="C157" s="23"/>
      <c r="D157" s="23">
        <f>SUM(D148:D156)</f>
        <v>912</v>
      </c>
      <c r="E157" s="23">
        <f t="shared" ref="E157:G157" si="5">SUM(E148:E156)</f>
        <v>30.389000000000003</v>
      </c>
      <c r="F157" s="23">
        <f t="shared" si="5"/>
        <v>36.875999999999998</v>
      </c>
      <c r="G157" s="23">
        <f t="shared" si="5"/>
        <v>127.84700000000001</v>
      </c>
      <c r="H157" s="1"/>
      <c r="I157" s="1"/>
      <c r="J157" s="1"/>
      <c r="K157" s="1"/>
      <c r="L157" s="1"/>
    </row>
    <row r="158" spans="1:16" x14ac:dyDescent="0.25">
      <c r="A158" s="23"/>
      <c r="B158" s="23" t="s">
        <v>31</v>
      </c>
      <c r="C158" s="23"/>
      <c r="D158" s="23">
        <f>D157+D146</f>
        <v>1459</v>
      </c>
      <c r="E158" s="23">
        <f>E157+E146</f>
        <v>44.552000000000007</v>
      </c>
      <c r="F158" s="23">
        <f>F157+F146</f>
        <v>53.593000000000004</v>
      </c>
      <c r="G158" s="50">
        <f>G157+G146</f>
        <v>247.178</v>
      </c>
      <c r="H158" s="1"/>
      <c r="I158" s="1"/>
      <c r="J158" s="1"/>
      <c r="K158" s="1"/>
      <c r="L158" s="1"/>
    </row>
    <row r="159" spans="1:16" x14ac:dyDescent="0.25">
      <c r="A159" s="249" t="s">
        <v>61</v>
      </c>
      <c r="B159" s="251"/>
      <c r="C159" s="251"/>
      <c r="D159" s="251"/>
      <c r="E159" s="251"/>
      <c r="F159" s="251"/>
      <c r="G159" s="251"/>
      <c r="H159" s="1"/>
      <c r="I159" s="1"/>
      <c r="J159" s="1"/>
      <c r="K159" s="1"/>
      <c r="L159" s="1"/>
    </row>
    <row r="160" spans="1:16" x14ac:dyDescent="0.25">
      <c r="A160" s="23"/>
      <c r="B160" s="240" t="s">
        <v>10</v>
      </c>
      <c r="C160" s="241"/>
      <c r="D160" s="241"/>
      <c r="E160" s="241"/>
      <c r="F160" s="241"/>
      <c r="G160" s="241"/>
      <c r="H160" s="1"/>
      <c r="I160" s="1"/>
      <c r="J160" s="1"/>
      <c r="K160" s="1"/>
      <c r="L160" s="1"/>
    </row>
    <row r="161" spans="1:15" x14ac:dyDescent="0.25">
      <c r="A161" s="22">
        <v>413</v>
      </c>
      <c r="B161" s="1" t="s">
        <v>113</v>
      </c>
      <c r="C161" s="17">
        <v>50</v>
      </c>
      <c r="D161" s="17">
        <v>135</v>
      </c>
      <c r="E161" s="17">
        <v>7.19</v>
      </c>
      <c r="F161" s="17">
        <v>4.6100000000000003</v>
      </c>
      <c r="G161" s="51">
        <v>0.81499999999999995</v>
      </c>
      <c r="H161" s="1"/>
      <c r="I161" s="1"/>
      <c r="J161" s="1"/>
      <c r="K161" s="1"/>
      <c r="L161" s="1"/>
    </row>
    <row r="162" spans="1:15" x14ac:dyDescent="0.25">
      <c r="A162" s="22">
        <v>508</v>
      </c>
      <c r="B162" s="25" t="s">
        <v>101</v>
      </c>
      <c r="C162" s="24">
        <v>150</v>
      </c>
      <c r="D162" s="23">
        <v>157</v>
      </c>
      <c r="E162" s="23">
        <v>4.75</v>
      </c>
      <c r="F162" s="23">
        <v>5.57</v>
      </c>
      <c r="G162" s="50">
        <v>23.33</v>
      </c>
      <c r="H162" s="1"/>
      <c r="I162" s="1"/>
      <c r="J162" s="1"/>
      <c r="K162" s="1"/>
      <c r="L162" s="1"/>
    </row>
    <row r="163" spans="1:15" x14ac:dyDescent="0.25">
      <c r="A163" s="22">
        <v>630</v>
      </c>
      <c r="B163" s="16" t="s">
        <v>58</v>
      </c>
      <c r="C163" s="17">
        <v>200</v>
      </c>
      <c r="D163" s="17">
        <v>150</v>
      </c>
      <c r="E163" s="17">
        <v>3.8</v>
      </c>
      <c r="F163" s="17">
        <v>8</v>
      </c>
      <c r="G163" s="51">
        <v>25.8</v>
      </c>
      <c r="H163" s="92"/>
      <c r="I163" s="1"/>
      <c r="J163" s="1"/>
      <c r="K163" s="1"/>
      <c r="L163" s="1"/>
    </row>
    <row r="164" spans="1:15" x14ac:dyDescent="0.25">
      <c r="A164" s="22"/>
      <c r="B164" s="1" t="s">
        <v>149</v>
      </c>
      <c r="C164" s="16">
        <v>60</v>
      </c>
      <c r="D164" s="16">
        <v>110</v>
      </c>
      <c r="E164" s="16">
        <v>0.33700000000000002</v>
      </c>
      <c r="F164" s="16">
        <v>0.27700000000000002</v>
      </c>
      <c r="G164" s="49">
        <v>26.355</v>
      </c>
      <c r="H164" s="1"/>
      <c r="I164" s="1"/>
      <c r="J164" s="1"/>
      <c r="K164" s="1"/>
      <c r="L164" s="1"/>
    </row>
    <row r="165" spans="1:15" x14ac:dyDescent="0.25">
      <c r="A165" s="22" t="s">
        <v>20</v>
      </c>
      <c r="B165" s="16" t="s">
        <v>18</v>
      </c>
      <c r="C165" s="16">
        <v>100</v>
      </c>
      <c r="D165" s="16">
        <v>85</v>
      </c>
      <c r="E165" s="16">
        <v>5</v>
      </c>
      <c r="F165" s="16">
        <v>3.2</v>
      </c>
      <c r="G165" s="49">
        <v>8.48</v>
      </c>
      <c r="H165" s="1"/>
      <c r="I165" s="1"/>
      <c r="J165" s="1"/>
      <c r="K165" s="1"/>
      <c r="L165" s="1"/>
    </row>
    <row r="166" spans="1:15" x14ac:dyDescent="0.25">
      <c r="A166" s="22"/>
      <c r="B166" s="16" t="s">
        <v>47</v>
      </c>
      <c r="C166" s="16">
        <v>100</v>
      </c>
      <c r="D166" s="16">
        <v>91</v>
      </c>
      <c r="E166" s="16">
        <v>1.5</v>
      </c>
      <c r="F166" s="16"/>
      <c r="G166" s="49">
        <v>22.4</v>
      </c>
      <c r="H166" s="1"/>
      <c r="I166" s="1"/>
      <c r="J166" s="1"/>
      <c r="K166" s="1"/>
      <c r="L166" s="1"/>
    </row>
    <row r="167" spans="1:15" x14ac:dyDescent="0.25">
      <c r="A167" s="22"/>
      <c r="B167" s="16" t="s">
        <v>16</v>
      </c>
      <c r="C167" s="17"/>
      <c r="D167" s="17">
        <f>SUM(D161:D166)</f>
        <v>728</v>
      </c>
      <c r="E167" s="17">
        <f t="shared" ref="E167:G167" si="6">SUM(E161:E166)</f>
        <v>22.577000000000002</v>
      </c>
      <c r="F167" s="17">
        <f t="shared" si="6"/>
        <v>21.657</v>
      </c>
      <c r="G167" s="17">
        <f t="shared" si="6"/>
        <v>107.18</v>
      </c>
      <c r="H167" s="1"/>
      <c r="I167" s="1"/>
      <c r="J167" s="1"/>
      <c r="K167" s="1"/>
      <c r="L167" s="1"/>
    </row>
    <row r="168" spans="1:15" x14ac:dyDescent="0.25">
      <c r="A168" s="22"/>
      <c r="B168" s="18" t="s">
        <v>17</v>
      </c>
      <c r="C168" s="17"/>
      <c r="D168" s="17"/>
      <c r="E168" s="17"/>
      <c r="F168" s="17"/>
      <c r="G168" s="51"/>
      <c r="H168" s="1"/>
      <c r="I168" s="1"/>
      <c r="J168" s="1"/>
      <c r="K168" s="1"/>
      <c r="L168" s="1"/>
    </row>
    <row r="169" spans="1:15" x14ac:dyDescent="0.25">
      <c r="A169" s="22"/>
      <c r="B169" s="16" t="s">
        <v>41</v>
      </c>
      <c r="C169" s="16">
        <v>80</v>
      </c>
      <c r="D169" s="16">
        <v>13</v>
      </c>
      <c r="E169" s="16">
        <v>0.64</v>
      </c>
      <c r="F169" s="16"/>
      <c r="G169" s="49">
        <v>2.56</v>
      </c>
      <c r="H169" s="1"/>
      <c r="I169" s="1"/>
      <c r="J169" s="1"/>
      <c r="K169" s="1"/>
      <c r="L169" s="1"/>
      <c r="M169" s="2"/>
      <c r="N169" s="2"/>
      <c r="O169" s="2"/>
    </row>
    <row r="170" spans="1:15" ht="45" x14ac:dyDescent="0.25">
      <c r="A170" s="22">
        <v>124</v>
      </c>
      <c r="B170" s="42" t="s">
        <v>105</v>
      </c>
      <c r="C170" s="17" t="s">
        <v>52</v>
      </c>
      <c r="D170" s="16">
        <v>137</v>
      </c>
      <c r="E170" s="16">
        <v>5.16</v>
      </c>
      <c r="F170" s="16">
        <v>8.75</v>
      </c>
      <c r="G170" s="49">
        <v>10.88</v>
      </c>
      <c r="H170" s="1"/>
      <c r="I170" s="22"/>
      <c r="J170" s="25"/>
      <c r="K170" s="16"/>
      <c r="L170" s="16"/>
      <c r="M170" s="47"/>
      <c r="N170" s="47"/>
      <c r="O170" s="47"/>
    </row>
    <row r="171" spans="1:15" x14ac:dyDescent="0.25">
      <c r="A171" s="22">
        <v>436</v>
      </c>
      <c r="B171" s="1" t="s">
        <v>100</v>
      </c>
      <c r="C171" s="17">
        <v>150</v>
      </c>
      <c r="D171" s="17">
        <v>175</v>
      </c>
      <c r="E171" s="17">
        <v>11.39</v>
      </c>
      <c r="F171" s="17">
        <v>5.91</v>
      </c>
      <c r="G171" s="51">
        <v>19.59</v>
      </c>
      <c r="H171" s="1"/>
      <c r="I171" s="1"/>
      <c r="J171" s="1"/>
      <c r="K171" s="1"/>
      <c r="L171" s="1"/>
    </row>
    <row r="172" spans="1:15" x14ac:dyDescent="0.25">
      <c r="A172" s="22" t="s">
        <v>69</v>
      </c>
      <c r="B172" s="16" t="s">
        <v>68</v>
      </c>
      <c r="C172" s="17">
        <v>200</v>
      </c>
      <c r="D172" s="17">
        <v>64</v>
      </c>
      <c r="E172" s="17"/>
      <c r="F172" s="17"/>
      <c r="G172" s="51">
        <v>16.7</v>
      </c>
      <c r="H172" s="1"/>
      <c r="I172" s="1"/>
      <c r="J172" s="1"/>
      <c r="K172" s="1"/>
      <c r="L172" s="1"/>
    </row>
    <row r="173" spans="1:15" x14ac:dyDescent="0.25">
      <c r="A173" s="15"/>
      <c r="B173" s="16"/>
      <c r="C173" s="16"/>
      <c r="D173" s="16"/>
      <c r="E173" s="16"/>
      <c r="F173" s="16"/>
      <c r="G173" s="49"/>
      <c r="H173" s="1"/>
      <c r="I173" s="1"/>
      <c r="J173" s="1"/>
      <c r="K173" s="1"/>
      <c r="L173" s="1"/>
    </row>
    <row r="174" spans="1:15" x14ac:dyDescent="0.25">
      <c r="A174" s="15" t="s">
        <v>20</v>
      </c>
      <c r="B174" s="16" t="s">
        <v>30</v>
      </c>
      <c r="C174" s="17">
        <v>200</v>
      </c>
      <c r="D174" s="17">
        <v>94</v>
      </c>
      <c r="E174" s="17">
        <v>1</v>
      </c>
      <c r="F174" s="17"/>
      <c r="G174" s="51">
        <v>21.2</v>
      </c>
      <c r="H174" s="1"/>
      <c r="I174" s="1"/>
      <c r="J174" s="1"/>
      <c r="K174" s="1"/>
      <c r="L174" s="1"/>
    </row>
    <row r="175" spans="1:15" x14ac:dyDescent="0.25">
      <c r="A175" s="15"/>
      <c r="B175" s="1" t="s">
        <v>122</v>
      </c>
      <c r="C175" s="40">
        <v>30</v>
      </c>
      <c r="D175" s="40">
        <v>55</v>
      </c>
      <c r="E175" s="16">
        <v>0.16800000000000001</v>
      </c>
      <c r="F175" s="16">
        <v>0.13800000000000001</v>
      </c>
      <c r="G175" s="49">
        <v>13.177</v>
      </c>
      <c r="H175" s="1"/>
      <c r="I175" s="1"/>
      <c r="J175" s="1"/>
      <c r="K175" s="1"/>
      <c r="L175" s="1"/>
    </row>
    <row r="176" spans="1:15" x14ac:dyDescent="0.25">
      <c r="A176" s="15"/>
      <c r="B176" s="1" t="s">
        <v>142</v>
      </c>
      <c r="C176" s="40">
        <v>48</v>
      </c>
      <c r="D176" s="40">
        <v>81</v>
      </c>
      <c r="E176" s="16">
        <v>1.669</v>
      </c>
      <c r="F176" s="16">
        <v>0.25800000000000001</v>
      </c>
      <c r="G176" s="49">
        <v>18.5</v>
      </c>
      <c r="H176" s="1"/>
      <c r="I176" s="1"/>
      <c r="J176" s="1" t="s">
        <v>125</v>
      </c>
      <c r="K176" s="1" t="s">
        <v>126</v>
      </c>
      <c r="L176" s="1"/>
    </row>
    <row r="177" spans="1:12" x14ac:dyDescent="0.25">
      <c r="A177" s="15"/>
      <c r="B177" s="16" t="s">
        <v>16</v>
      </c>
      <c r="C177" s="16"/>
      <c r="D177" s="17">
        <f>SUM(D169:D176)</f>
        <v>619</v>
      </c>
      <c r="E177" s="17">
        <f>SUM(E169:E176)</f>
        <v>20.027000000000001</v>
      </c>
      <c r="F177" s="17">
        <f>SUM(F169:F176)</f>
        <v>15.056000000000001</v>
      </c>
      <c r="G177" s="17">
        <f>SUM(G169:G176)</f>
        <v>102.607</v>
      </c>
      <c r="H177" s="1"/>
      <c r="I177" s="1"/>
      <c r="J177" s="1"/>
      <c r="K177" s="1">
        <v>5909</v>
      </c>
      <c r="L177" s="1"/>
    </row>
    <row r="178" spans="1:12" x14ac:dyDescent="0.25">
      <c r="A178" s="16"/>
      <c r="B178" s="16" t="s">
        <v>31</v>
      </c>
      <c r="C178" s="16"/>
      <c r="D178" s="17">
        <f>D177+D167</f>
        <v>1347</v>
      </c>
      <c r="E178" s="17">
        <f>E177+E167</f>
        <v>42.603999999999999</v>
      </c>
      <c r="F178" s="17">
        <f>F177+F167</f>
        <v>36.713000000000001</v>
      </c>
      <c r="G178" s="51">
        <f>G177+G167</f>
        <v>209.78700000000001</v>
      </c>
      <c r="H178" s="1"/>
      <c r="I178" s="1"/>
      <c r="J178" s="1"/>
      <c r="K178" s="1"/>
      <c r="L178" s="1" t="s">
        <v>134</v>
      </c>
    </row>
    <row r="179" spans="1:12" x14ac:dyDescent="0.25">
      <c r="A179" s="242" t="s">
        <v>67</v>
      </c>
      <c r="B179" s="243"/>
      <c r="C179" s="243"/>
      <c r="D179" s="243"/>
      <c r="E179" s="243"/>
      <c r="F179" s="243"/>
      <c r="G179" s="243"/>
      <c r="H179" s="1"/>
      <c r="I179" s="1"/>
      <c r="J179" s="1"/>
      <c r="K179" s="1"/>
      <c r="L179" s="1"/>
    </row>
    <row r="180" spans="1:12" x14ac:dyDescent="0.25">
      <c r="A180" s="16"/>
      <c r="B180" s="245" t="s">
        <v>10</v>
      </c>
      <c r="C180" s="246"/>
      <c r="D180" s="246"/>
      <c r="E180" s="246"/>
      <c r="F180" s="246"/>
      <c r="G180" s="246"/>
      <c r="H180" s="1"/>
      <c r="I180" s="1"/>
      <c r="J180" s="1" t="s">
        <v>127</v>
      </c>
      <c r="K180" s="1" t="s">
        <v>128</v>
      </c>
      <c r="L180" s="1"/>
    </row>
    <row r="181" spans="1:12" x14ac:dyDescent="0.25">
      <c r="A181" s="22">
        <v>451</v>
      </c>
      <c r="B181" s="25" t="s">
        <v>132</v>
      </c>
      <c r="C181" s="40">
        <v>75</v>
      </c>
      <c r="D181" s="16">
        <v>153</v>
      </c>
      <c r="E181" s="16">
        <v>9.827</v>
      </c>
      <c r="F181" s="16">
        <v>5.0250000000000004</v>
      </c>
      <c r="G181" s="49">
        <v>5.8360000000000003</v>
      </c>
      <c r="H181" s="1"/>
      <c r="I181" s="1"/>
      <c r="J181" s="1"/>
      <c r="K181" s="1" t="s">
        <v>152</v>
      </c>
      <c r="L181" s="1"/>
    </row>
    <row r="182" spans="1:12" x14ac:dyDescent="0.25">
      <c r="A182" s="22">
        <v>512</v>
      </c>
      <c r="B182" s="25" t="s">
        <v>97</v>
      </c>
      <c r="C182" s="16">
        <v>150</v>
      </c>
      <c r="D182" s="16">
        <v>118</v>
      </c>
      <c r="E182" s="16">
        <v>1.9159999999999999</v>
      </c>
      <c r="F182" s="16">
        <v>2.964</v>
      </c>
      <c r="G182" s="49">
        <v>23.419</v>
      </c>
      <c r="H182" s="1"/>
      <c r="I182" s="1"/>
      <c r="J182" s="1"/>
      <c r="K182" s="1"/>
      <c r="L182" s="1" t="s">
        <v>131</v>
      </c>
    </row>
    <row r="183" spans="1:12" x14ac:dyDescent="0.25">
      <c r="A183" s="22">
        <v>685</v>
      </c>
      <c r="B183" s="1" t="s">
        <v>74</v>
      </c>
      <c r="C183" s="17" t="s">
        <v>75</v>
      </c>
      <c r="D183" s="16">
        <v>58</v>
      </c>
      <c r="E183" s="16">
        <v>0.2</v>
      </c>
      <c r="F183" s="16">
        <v>0.1</v>
      </c>
      <c r="G183" s="49">
        <v>15.1</v>
      </c>
      <c r="H183" s="1"/>
      <c r="I183" s="1"/>
      <c r="J183" s="1"/>
      <c r="K183" s="1"/>
      <c r="L183" s="1"/>
    </row>
    <row r="184" spans="1:12" x14ac:dyDescent="0.25">
      <c r="A184" s="22"/>
      <c r="B184" s="1" t="s">
        <v>149</v>
      </c>
      <c r="C184" s="16">
        <v>60</v>
      </c>
      <c r="D184" s="16">
        <v>110</v>
      </c>
      <c r="E184" s="16">
        <v>0.33700000000000002</v>
      </c>
      <c r="F184" s="16">
        <v>0.27700000000000002</v>
      </c>
      <c r="G184" s="49">
        <v>26.355</v>
      </c>
      <c r="H184" s="1"/>
      <c r="I184" s="1"/>
      <c r="J184" s="1"/>
      <c r="K184" s="1"/>
      <c r="L184" s="1"/>
    </row>
    <row r="185" spans="1:12" x14ac:dyDescent="0.25">
      <c r="A185" s="22"/>
      <c r="B185" s="16" t="s">
        <v>38</v>
      </c>
      <c r="C185" s="16">
        <v>100</v>
      </c>
      <c r="D185" s="16">
        <v>36</v>
      </c>
      <c r="E185" s="16">
        <v>0.29599999999999999</v>
      </c>
      <c r="F185" s="16"/>
      <c r="G185" s="49">
        <v>9.4920000000000009</v>
      </c>
      <c r="H185" s="1"/>
      <c r="I185" s="1"/>
      <c r="J185" s="1"/>
      <c r="K185" s="1"/>
      <c r="L185" s="1"/>
    </row>
    <row r="186" spans="1:12" x14ac:dyDescent="0.25">
      <c r="A186" s="22"/>
      <c r="B186" s="16" t="s">
        <v>77</v>
      </c>
      <c r="C186" s="16"/>
      <c r="D186" s="16">
        <f>SUM(D181:D185)</f>
        <v>475</v>
      </c>
      <c r="E186" s="16">
        <f t="shared" ref="E186:G186" si="7">SUM(E181:E185)</f>
        <v>12.575999999999999</v>
      </c>
      <c r="F186" s="16">
        <f t="shared" si="7"/>
        <v>8.3659999999999997</v>
      </c>
      <c r="G186" s="16">
        <f t="shared" si="7"/>
        <v>80.202000000000012</v>
      </c>
      <c r="H186" s="1"/>
      <c r="I186" s="1"/>
      <c r="J186" s="1"/>
      <c r="K186" s="1"/>
      <c r="L186" s="1"/>
    </row>
    <row r="187" spans="1:12" x14ac:dyDescent="0.25">
      <c r="A187" s="23"/>
      <c r="B187" s="18" t="s">
        <v>17</v>
      </c>
      <c r="C187" s="16"/>
      <c r="D187" s="16"/>
      <c r="E187" s="16"/>
      <c r="F187" s="16"/>
      <c r="G187" s="49"/>
      <c r="H187" s="1"/>
      <c r="I187" s="1"/>
      <c r="J187" s="1"/>
      <c r="K187" s="1"/>
      <c r="L187" s="1"/>
    </row>
    <row r="188" spans="1:12" x14ac:dyDescent="0.25">
      <c r="A188" s="23"/>
      <c r="B188" s="16" t="s">
        <v>24</v>
      </c>
      <c r="C188" s="17">
        <v>80</v>
      </c>
      <c r="D188" s="17">
        <v>10</v>
      </c>
      <c r="E188" s="17"/>
      <c r="F188" s="17"/>
      <c r="G188" s="51">
        <v>2.56</v>
      </c>
      <c r="H188" s="1"/>
      <c r="I188" s="1"/>
      <c r="J188" s="1"/>
      <c r="K188" s="1"/>
      <c r="L188" s="1"/>
    </row>
    <row r="189" spans="1:12" x14ac:dyDescent="0.25">
      <c r="A189" s="22">
        <v>160</v>
      </c>
      <c r="B189" s="16" t="s">
        <v>84</v>
      </c>
      <c r="C189" s="16">
        <v>250</v>
      </c>
      <c r="D189" s="16">
        <v>164</v>
      </c>
      <c r="E189" s="16">
        <v>5.7</v>
      </c>
      <c r="F189" s="16">
        <v>5.87</v>
      </c>
      <c r="G189" s="49">
        <v>21.83</v>
      </c>
      <c r="H189" s="1"/>
      <c r="I189" s="1"/>
      <c r="J189" s="1"/>
      <c r="K189" s="1"/>
      <c r="L189" s="1"/>
    </row>
    <row r="190" spans="1:12" x14ac:dyDescent="0.25">
      <c r="A190" s="22">
        <v>397</v>
      </c>
      <c r="B190" s="1" t="s">
        <v>110</v>
      </c>
      <c r="C190" s="16">
        <v>100</v>
      </c>
      <c r="D190" s="16">
        <v>163</v>
      </c>
      <c r="E190" s="16">
        <v>10.07</v>
      </c>
      <c r="F190" s="16">
        <v>6.9</v>
      </c>
      <c r="G190" s="49">
        <v>8.9700000000000006</v>
      </c>
      <c r="H190" s="1"/>
      <c r="I190" s="1"/>
      <c r="J190" s="1"/>
      <c r="K190" s="1"/>
      <c r="L190" s="1"/>
    </row>
    <row r="191" spans="1:12" x14ac:dyDescent="0.25">
      <c r="A191" s="22">
        <v>518</v>
      </c>
      <c r="B191" s="16" t="s">
        <v>43</v>
      </c>
      <c r="C191" s="16">
        <v>150</v>
      </c>
      <c r="D191" s="16">
        <v>159</v>
      </c>
      <c r="E191" s="16">
        <v>3.03</v>
      </c>
      <c r="F191" s="16">
        <v>4.93</v>
      </c>
      <c r="G191" s="49">
        <v>27.19</v>
      </c>
      <c r="H191" s="1"/>
      <c r="I191" s="1"/>
      <c r="J191" s="1"/>
      <c r="K191" s="1"/>
      <c r="L191" s="1"/>
    </row>
    <row r="192" spans="1:12" x14ac:dyDescent="0.25">
      <c r="A192" s="22">
        <v>638</v>
      </c>
      <c r="B192" s="25" t="s">
        <v>124</v>
      </c>
      <c r="C192" s="24">
        <v>200</v>
      </c>
      <c r="D192" s="24">
        <v>86</v>
      </c>
      <c r="E192" s="24"/>
      <c r="F192" s="24"/>
      <c r="G192" s="48">
        <v>21.5</v>
      </c>
      <c r="H192" s="1"/>
      <c r="I192" s="1"/>
      <c r="J192" s="1"/>
      <c r="K192" s="1"/>
      <c r="L192" s="1"/>
    </row>
    <row r="193" spans="1:12" x14ac:dyDescent="0.25">
      <c r="A193" s="16"/>
      <c r="B193" s="16"/>
      <c r="C193" s="16"/>
      <c r="D193" s="16"/>
      <c r="E193" s="16"/>
      <c r="F193" s="16"/>
      <c r="G193" s="49"/>
      <c r="H193" s="1"/>
      <c r="I193" s="1"/>
      <c r="J193" s="1"/>
      <c r="K193" s="1"/>
      <c r="L193" s="1"/>
    </row>
    <row r="194" spans="1:12" x14ac:dyDescent="0.25">
      <c r="A194" s="15" t="s">
        <v>20</v>
      </c>
      <c r="B194" s="16" t="s">
        <v>30</v>
      </c>
      <c r="C194" s="16">
        <v>200</v>
      </c>
      <c r="D194" s="16">
        <v>94</v>
      </c>
      <c r="E194" s="16">
        <v>1</v>
      </c>
      <c r="F194" s="16"/>
      <c r="G194" s="49">
        <v>21.2</v>
      </c>
      <c r="H194" s="1"/>
      <c r="I194" s="1"/>
      <c r="J194" s="1"/>
      <c r="K194" s="1"/>
      <c r="L194" s="1"/>
    </row>
    <row r="195" spans="1:12" x14ac:dyDescent="0.25">
      <c r="A195" s="15"/>
      <c r="B195" s="1" t="s">
        <v>142</v>
      </c>
      <c r="C195" s="40">
        <v>48</v>
      </c>
      <c r="D195" s="40">
        <v>81</v>
      </c>
      <c r="E195" s="16">
        <v>1.669</v>
      </c>
      <c r="F195" s="16">
        <v>0.25800000000000001</v>
      </c>
      <c r="G195" s="49">
        <v>18.5</v>
      </c>
      <c r="H195" s="1"/>
      <c r="I195" s="1"/>
      <c r="J195" s="1"/>
      <c r="K195" s="1"/>
      <c r="L195" s="1"/>
    </row>
    <row r="196" spans="1:12" x14ac:dyDescent="0.25">
      <c r="A196" s="15"/>
      <c r="B196" s="1" t="s">
        <v>122</v>
      </c>
      <c r="C196" s="40">
        <v>30</v>
      </c>
      <c r="D196" s="40">
        <v>55</v>
      </c>
      <c r="E196" s="16">
        <v>0.16800000000000001</v>
      </c>
      <c r="F196" s="16">
        <v>0.13800000000000001</v>
      </c>
      <c r="G196" s="49">
        <v>13.177</v>
      </c>
      <c r="H196" s="1"/>
      <c r="I196" s="1"/>
      <c r="J196" s="1"/>
      <c r="K196" s="1"/>
      <c r="L196" s="1"/>
    </row>
    <row r="197" spans="1:12" x14ac:dyDescent="0.25">
      <c r="A197" s="16"/>
      <c r="B197" s="16" t="s">
        <v>16</v>
      </c>
      <c r="C197" s="16"/>
      <c r="D197" s="16">
        <f>SUM(D188:D196)</f>
        <v>812</v>
      </c>
      <c r="E197" s="16">
        <f t="shared" ref="E197:G197" si="8">SUM(E188:E196)</f>
        <v>21.637</v>
      </c>
      <c r="F197" s="16">
        <f t="shared" si="8"/>
        <v>18.096</v>
      </c>
      <c r="G197" s="16">
        <f t="shared" si="8"/>
        <v>134.92699999999999</v>
      </c>
      <c r="H197" s="1"/>
      <c r="I197" s="1"/>
      <c r="J197" s="1"/>
      <c r="K197" s="1"/>
      <c r="L197" s="1"/>
    </row>
    <row r="198" spans="1:12" x14ac:dyDescent="0.25">
      <c r="A198" s="55"/>
      <c r="B198" s="55" t="s">
        <v>31</v>
      </c>
      <c r="C198" s="55"/>
      <c r="D198" s="55">
        <f>D197+D186</f>
        <v>1287</v>
      </c>
      <c r="E198" s="55">
        <f>E197+E186</f>
        <v>34.213000000000001</v>
      </c>
      <c r="F198" s="55">
        <f>F197+F186</f>
        <v>26.462</v>
      </c>
      <c r="G198" s="91">
        <f>G197+G186</f>
        <v>215.12900000000002</v>
      </c>
      <c r="H198" s="1"/>
      <c r="I198" s="1"/>
      <c r="J198" s="1"/>
      <c r="K198" s="1"/>
      <c r="L198" s="1"/>
    </row>
    <row r="199" spans="1:12" x14ac:dyDescent="0.25">
      <c r="A199" s="16"/>
      <c r="B199" s="16"/>
      <c r="C199" s="16"/>
      <c r="D199" s="55"/>
      <c r="E199" s="16"/>
      <c r="F199" s="16"/>
      <c r="G199" s="16"/>
      <c r="H199" s="1"/>
      <c r="I199" s="1"/>
      <c r="J199" s="1"/>
      <c r="K199" s="1"/>
      <c r="L199" s="1"/>
    </row>
    <row r="200" spans="1:12" x14ac:dyDescent="0.25">
      <c r="A200" s="16"/>
      <c r="B200" s="1" t="s">
        <v>140</v>
      </c>
      <c r="C200" s="16"/>
      <c r="D200" s="55">
        <f>D15+D34+D53+D70+D87+D107+D127+D146+D167+D186</f>
        <v>5949</v>
      </c>
      <c r="E200" s="55">
        <f>E15+E34+E53+E70+E87+E107+E127+E146+E167+E186</f>
        <v>171.857</v>
      </c>
      <c r="F200" s="55">
        <f>F15+F34+F53+F70+F87+F107+F127+F146+F167+F186</f>
        <v>186.41500000000002</v>
      </c>
      <c r="G200" s="55">
        <f>G15+G34+G53+G70+G87+G107+G127+G146+G167+G186</f>
        <v>917.35899999999992</v>
      </c>
      <c r="H200" s="1"/>
    </row>
    <row r="201" spans="1:12" x14ac:dyDescent="0.25">
      <c r="A201" s="16"/>
      <c r="B201" s="16"/>
      <c r="C201" s="16"/>
      <c r="D201" s="55"/>
      <c r="E201" s="16"/>
      <c r="F201" s="16"/>
      <c r="G201" s="16"/>
    </row>
    <row r="202" spans="1:12" x14ac:dyDescent="0.25">
      <c r="A202" s="16"/>
      <c r="B202" s="1" t="s">
        <v>141</v>
      </c>
      <c r="C202" s="16"/>
      <c r="D202" s="55">
        <f>D25+D44+D62+D79+D97+D117+D137+D157+D177+D197</f>
        <v>8205</v>
      </c>
      <c r="E202" s="55">
        <f>E25+E44+E62+E79+E97+E117+E137+E157+E177+E197</f>
        <v>262.94599999999997</v>
      </c>
      <c r="F202" s="55">
        <f>F25+F44+F62+F79+F97+F117+F137+F157+F177+F197</f>
        <v>259.33199999999999</v>
      </c>
      <c r="G202" s="55">
        <f>G25+G44+G62+G79+G97+G117+G137+G157+G177+G197</f>
        <v>1243.4479999999999</v>
      </c>
    </row>
    <row r="203" spans="1:12" ht="15.75" x14ac:dyDescent="0.25">
      <c r="A203" s="56"/>
      <c r="B203" s="56"/>
      <c r="C203" s="56"/>
      <c r="D203" s="56"/>
      <c r="E203" s="56"/>
      <c r="F203" s="56"/>
      <c r="G203" s="56"/>
    </row>
    <row r="204" spans="1:12" ht="15.75" x14ac:dyDescent="0.25">
      <c r="A204" s="12"/>
      <c r="B204" s="248" t="s">
        <v>85</v>
      </c>
      <c r="C204" s="248"/>
      <c r="D204" s="248"/>
      <c r="E204" s="248"/>
      <c r="F204" s="21"/>
      <c r="G204" s="21"/>
    </row>
    <row r="205" spans="1:12" ht="15.75" x14ac:dyDescent="0.25">
      <c r="A205" s="12"/>
      <c r="B205" s="239" t="s">
        <v>86</v>
      </c>
      <c r="C205" s="239"/>
      <c r="D205" s="239"/>
      <c r="E205" s="239"/>
      <c r="F205" s="239"/>
      <c r="G205" s="239"/>
    </row>
    <row r="206" spans="1:12" ht="15.75" x14ac:dyDescent="0.25">
      <c r="A206" s="12"/>
      <c r="B206" s="239" t="s">
        <v>87</v>
      </c>
      <c r="C206" s="239"/>
      <c r="D206" s="239"/>
      <c r="E206" s="239"/>
      <c r="F206" s="239"/>
      <c r="G206" s="239"/>
    </row>
    <row r="207" spans="1:12" ht="15.75" x14ac:dyDescent="0.25">
      <c r="A207" s="12"/>
      <c r="B207" s="239" t="s">
        <v>88</v>
      </c>
      <c r="C207" s="239"/>
      <c r="D207" s="239"/>
      <c r="E207" s="239"/>
      <c r="F207" s="239"/>
      <c r="G207" s="239"/>
    </row>
    <row r="208" spans="1:12" ht="15.75" x14ac:dyDescent="0.25">
      <c r="A208" s="12"/>
      <c r="B208" s="239" t="s">
        <v>89</v>
      </c>
      <c r="C208" s="239"/>
      <c r="D208" s="239"/>
      <c r="E208" s="239"/>
      <c r="F208" s="239"/>
      <c r="G208" s="239"/>
    </row>
    <row r="209" spans="1:7" ht="15.75" x14ac:dyDescent="0.25">
      <c r="A209" s="12"/>
      <c r="B209" s="239" t="s">
        <v>91</v>
      </c>
      <c r="C209" s="239"/>
      <c r="D209" s="239"/>
      <c r="E209" s="239"/>
      <c r="F209" s="239"/>
      <c r="G209" s="239"/>
    </row>
    <row r="210" spans="1:7" ht="15.75" x14ac:dyDescent="0.25">
      <c r="A210" s="12"/>
      <c r="B210" s="239" t="s">
        <v>90</v>
      </c>
      <c r="C210" s="239"/>
      <c r="D210" s="239"/>
      <c r="E210" s="239"/>
      <c r="F210" s="239"/>
      <c r="G210" s="239"/>
    </row>
    <row r="211" spans="1:7" ht="15.75" x14ac:dyDescent="0.25">
      <c r="A211" s="12"/>
      <c r="B211" s="239" t="s">
        <v>92</v>
      </c>
      <c r="C211" s="239"/>
      <c r="D211" s="239"/>
      <c r="E211" s="239"/>
      <c r="F211" s="239"/>
      <c r="G211" s="239"/>
    </row>
    <row r="212" spans="1:7" ht="15.75" x14ac:dyDescent="0.25">
      <c r="A212" s="12"/>
      <c r="B212" s="239" t="s">
        <v>93</v>
      </c>
      <c r="C212" s="239"/>
      <c r="D212" s="239"/>
      <c r="E212" s="239"/>
      <c r="F212" s="239"/>
      <c r="G212" s="239"/>
    </row>
    <row r="213" spans="1:7" ht="15.75" x14ac:dyDescent="0.25">
      <c r="A213" s="12"/>
      <c r="B213" s="239" t="s">
        <v>94</v>
      </c>
      <c r="C213" s="239"/>
      <c r="D213" s="239"/>
      <c r="E213" s="239"/>
      <c r="F213" s="239"/>
      <c r="G213" s="239"/>
    </row>
    <row r="214" spans="1:7" ht="15.75" x14ac:dyDescent="0.25">
      <c r="A214" s="12"/>
      <c r="B214" s="239" t="s">
        <v>95</v>
      </c>
      <c r="C214" s="239"/>
      <c r="D214" s="239"/>
      <c r="E214" s="239"/>
      <c r="F214" s="239"/>
      <c r="G214" s="239"/>
    </row>
    <row r="215" spans="1:7" ht="15.75" x14ac:dyDescent="0.25">
      <c r="A215" s="12"/>
      <c r="B215" s="239" t="s">
        <v>103</v>
      </c>
      <c r="C215" s="239"/>
      <c r="D215" s="239"/>
      <c r="E215" s="239"/>
      <c r="F215" s="239"/>
      <c r="G215" s="239"/>
    </row>
    <row r="216" spans="1:7" ht="15.75" x14ac:dyDescent="0.25">
      <c r="A216" s="12"/>
      <c r="B216" s="21" t="s">
        <v>135</v>
      </c>
      <c r="C216" s="21"/>
      <c r="D216" s="21"/>
      <c r="E216" s="21"/>
      <c r="F216" s="21"/>
      <c r="G216" s="21"/>
    </row>
    <row r="217" spans="1:7" ht="15.75" x14ac:dyDescent="0.25">
      <c r="A217" s="12"/>
      <c r="B217" s="21" t="s">
        <v>136</v>
      </c>
      <c r="C217" s="12"/>
      <c r="D217" s="12"/>
      <c r="E217" s="12"/>
      <c r="F217" s="12"/>
      <c r="G217" s="12"/>
    </row>
    <row r="218" spans="1:7" ht="15.75" x14ac:dyDescent="0.25">
      <c r="A218" s="12"/>
      <c r="B218" s="21" t="s">
        <v>137</v>
      </c>
      <c r="C218" s="12"/>
      <c r="D218" s="12"/>
      <c r="E218" s="12"/>
      <c r="F218" s="12"/>
      <c r="G218" s="12"/>
    </row>
    <row r="219" spans="1:7" ht="15.75" x14ac:dyDescent="0.25">
      <c r="A219" s="12"/>
      <c r="B219" s="21" t="s">
        <v>138</v>
      </c>
      <c r="C219" s="21"/>
      <c r="D219" s="21"/>
      <c r="E219" s="21"/>
      <c r="F219" s="21"/>
      <c r="G219" s="21"/>
    </row>
    <row r="220" spans="1:7" ht="15.75" x14ac:dyDescent="0.25">
      <c r="A220" s="12"/>
      <c r="B220" s="21" t="s">
        <v>139</v>
      </c>
      <c r="C220" s="21"/>
      <c r="D220" s="21"/>
      <c r="E220" s="21"/>
      <c r="F220" s="21"/>
      <c r="G220" s="21"/>
    </row>
    <row r="221" spans="1:7" ht="15.75" x14ac:dyDescent="0.25">
      <c r="A221" s="12"/>
      <c r="B221" s="21"/>
      <c r="C221" s="21"/>
      <c r="D221" s="21"/>
      <c r="E221" s="21"/>
      <c r="F221" s="21"/>
      <c r="G221" s="21"/>
    </row>
    <row r="222" spans="1:7" x14ac:dyDescent="0.25">
      <c r="A222" s="12"/>
      <c r="B222" s="12"/>
      <c r="C222" s="12"/>
      <c r="D222" s="12"/>
      <c r="E222" s="12"/>
      <c r="F222" s="12"/>
      <c r="G222" s="12"/>
    </row>
    <row r="223" spans="1:7" x14ac:dyDescent="0.25">
      <c r="A223" s="29"/>
      <c r="B223" s="30"/>
      <c r="C223" s="30"/>
      <c r="D223" s="30"/>
      <c r="E223" s="30"/>
      <c r="F223" s="30"/>
      <c r="G223" s="31"/>
    </row>
    <row r="224" spans="1:7" x14ac:dyDescent="0.25">
      <c r="A224" s="232"/>
      <c r="B224" s="233"/>
      <c r="C224" s="233"/>
      <c r="D224" s="233"/>
      <c r="E224" s="233"/>
      <c r="F224" s="233"/>
      <c r="G224" s="234"/>
    </row>
    <row r="225" spans="1:7" x14ac:dyDescent="0.25">
      <c r="A225" s="232"/>
      <c r="B225" s="233"/>
      <c r="C225" s="233"/>
      <c r="D225" s="233"/>
      <c r="E225" s="233"/>
      <c r="F225" s="233"/>
      <c r="G225" s="234"/>
    </row>
    <row r="226" spans="1:7" x14ac:dyDescent="0.25">
      <c r="A226" s="232"/>
      <c r="B226" s="233"/>
      <c r="C226" s="233"/>
      <c r="D226" s="233"/>
      <c r="E226" s="233"/>
      <c r="F226" s="233"/>
      <c r="G226" s="234"/>
    </row>
    <row r="227" spans="1:7" x14ac:dyDescent="0.25">
      <c r="A227" s="232"/>
      <c r="B227" s="233"/>
      <c r="C227" s="233"/>
      <c r="D227" s="233"/>
      <c r="E227" s="233"/>
      <c r="F227" s="233"/>
      <c r="G227" s="234"/>
    </row>
    <row r="228" spans="1:7" ht="15.75" x14ac:dyDescent="0.25">
      <c r="A228" s="235"/>
      <c r="B228" s="236"/>
      <c r="C228" s="236"/>
      <c r="D228" s="236"/>
      <c r="E228" s="236"/>
      <c r="F228" s="236"/>
      <c r="G228" s="237"/>
    </row>
    <row r="229" spans="1:7" x14ac:dyDescent="0.25">
      <c r="A229" s="38"/>
      <c r="B229" s="37"/>
      <c r="C229" s="37"/>
      <c r="D229" s="37"/>
      <c r="E229" s="37"/>
      <c r="F229" s="37"/>
      <c r="G229" s="39"/>
    </row>
    <row r="230" spans="1:7" x14ac:dyDescent="0.25">
      <c r="A230" s="32"/>
      <c r="B230" s="2"/>
      <c r="C230" s="2"/>
      <c r="D230" s="2"/>
      <c r="E230" s="2"/>
      <c r="F230" s="2"/>
      <c r="G230" s="33"/>
    </row>
    <row r="231" spans="1:7" x14ac:dyDescent="0.25">
      <c r="A231" s="32"/>
      <c r="B231" s="2"/>
      <c r="C231" s="2"/>
      <c r="D231" s="2"/>
      <c r="E231" s="2"/>
      <c r="F231" s="2"/>
      <c r="G231" s="33"/>
    </row>
    <row r="232" spans="1:7" x14ac:dyDescent="0.25">
      <c r="A232" s="32"/>
      <c r="B232" s="2"/>
      <c r="C232" s="2"/>
      <c r="D232" s="2"/>
      <c r="E232" s="2"/>
      <c r="F232" s="2"/>
      <c r="G232" s="33"/>
    </row>
    <row r="233" spans="1:7" x14ac:dyDescent="0.25">
      <c r="A233" s="32"/>
      <c r="B233" s="2"/>
      <c r="C233" s="2"/>
      <c r="D233" s="2"/>
      <c r="E233" s="2"/>
      <c r="F233" s="2"/>
      <c r="G233" s="33"/>
    </row>
    <row r="234" spans="1:7" x14ac:dyDescent="0.25">
      <c r="A234" s="32"/>
      <c r="B234" s="238"/>
      <c r="C234" s="238"/>
      <c r="D234" s="238"/>
      <c r="E234" s="238"/>
      <c r="F234" s="238"/>
      <c r="G234" s="33"/>
    </row>
    <row r="235" spans="1:7" x14ac:dyDescent="0.25">
      <c r="A235" s="32"/>
      <c r="B235" s="238"/>
      <c r="C235" s="238"/>
      <c r="D235" s="238"/>
      <c r="E235" s="238"/>
      <c r="F235" s="238"/>
      <c r="G235" s="33"/>
    </row>
    <row r="236" spans="1:7" x14ac:dyDescent="0.25">
      <c r="A236" s="32"/>
      <c r="B236" s="238"/>
      <c r="C236" s="238"/>
      <c r="D236" s="238"/>
      <c r="E236" s="238"/>
      <c r="F236" s="238"/>
      <c r="G236" s="33"/>
    </row>
    <row r="237" spans="1:7" x14ac:dyDescent="0.25">
      <c r="A237" s="32"/>
      <c r="B237" s="229"/>
      <c r="C237" s="229"/>
      <c r="D237" s="229"/>
      <c r="E237" s="229"/>
      <c r="F237" s="229"/>
      <c r="G237" s="33"/>
    </row>
    <row r="238" spans="1:7" x14ac:dyDescent="0.25">
      <c r="A238" s="32"/>
      <c r="B238" s="2"/>
      <c r="C238" s="2"/>
      <c r="D238" s="2"/>
      <c r="E238" s="2"/>
      <c r="F238" s="2"/>
      <c r="G238" s="33"/>
    </row>
    <row r="239" spans="1:7" x14ac:dyDescent="0.25">
      <c r="A239" s="32"/>
      <c r="B239" s="2"/>
      <c r="C239" s="2"/>
      <c r="D239" s="2"/>
      <c r="E239" s="2"/>
      <c r="F239" s="2"/>
      <c r="G239" s="33"/>
    </row>
    <row r="240" spans="1:7" x14ac:dyDescent="0.25">
      <c r="A240" s="32"/>
      <c r="B240" s="2"/>
      <c r="C240" s="2"/>
      <c r="D240" s="2"/>
      <c r="E240" s="2"/>
      <c r="F240" s="2"/>
      <c r="G240" s="33"/>
    </row>
    <row r="241" spans="1:7" ht="18.75" x14ac:dyDescent="0.3">
      <c r="A241" s="32"/>
      <c r="B241" s="230"/>
      <c r="C241" s="230"/>
      <c r="D241" s="230"/>
      <c r="E241" s="230"/>
      <c r="F241" s="230"/>
      <c r="G241" s="33"/>
    </row>
    <row r="242" spans="1:7" ht="18.75" x14ac:dyDescent="0.3">
      <c r="A242" s="32"/>
      <c r="B242" s="230"/>
      <c r="C242" s="230"/>
      <c r="D242" s="230"/>
      <c r="E242" s="230"/>
      <c r="F242" s="230"/>
      <c r="G242" s="33"/>
    </row>
    <row r="243" spans="1:7" ht="18.75" x14ac:dyDescent="0.3">
      <c r="A243" s="32"/>
      <c r="B243" s="230"/>
      <c r="C243" s="230"/>
      <c r="D243" s="230"/>
      <c r="E243" s="230"/>
      <c r="F243" s="230"/>
      <c r="G243" s="33"/>
    </row>
    <row r="244" spans="1:7" ht="18.75" x14ac:dyDescent="0.3">
      <c r="A244" s="32"/>
      <c r="B244" s="231" t="s">
        <v>96</v>
      </c>
      <c r="C244" s="231"/>
      <c r="D244" s="231"/>
      <c r="E244" s="231"/>
      <c r="F244" s="231"/>
      <c r="G244" s="33"/>
    </row>
    <row r="245" spans="1:7" x14ac:dyDescent="0.25">
      <c r="A245" s="32"/>
      <c r="B245" s="37"/>
      <c r="C245" s="37"/>
      <c r="D245" s="37"/>
      <c r="E245" s="37"/>
      <c r="F245" s="37"/>
      <c r="G245" s="33"/>
    </row>
    <row r="246" spans="1:7" x14ac:dyDescent="0.25">
      <c r="A246" s="32"/>
      <c r="B246" s="2"/>
      <c r="C246" s="2"/>
      <c r="D246" s="2"/>
      <c r="E246" s="2"/>
      <c r="F246" s="2"/>
      <c r="G246" s="33"/>
    </row>
    <row r="247" spans="1:7" x14ac:dyDescent="0.25">
      <c r="A247" s="32"/>
      <c r="B247" s="2"/>
      <c r="C247" s="2"/>
      <c r="D247" s="2"/>
      <c r="E247" s="2"/>
      <c r="F247" s="2"/>
      <c r="G247" s="33"/>
    </row>
    <row r="248" spans="1:7" x14ac:dyDescent="0.25">
      <c r="A248" s="32"/>
      <c r="B248" s="2"/>
      <c r="C248" s="2"/>
      <c r="D248" s="2"/>
      <c r="E248" s="2"/>
      <c r="F248" s="2"/>
      <c r="G248" s="33"/>
    </row>
    <row r="249" spans="1:7" x14ac:dyDescent="0.25">
      <c r="A249" s="32"/>
      <c r="B249" s="2"/>
      <c r="C249" s="2"/>
      <c r="D249" s="2"/>
      <c r="E249" s="2"/>
      <c r="F249" s="2"/>
      <c r="G249" s="33"/>
    </row>
    <row r="250" spans="1:7" x14ac:dyDescent="0.25">
      <c r="A250" s="32"/>
      <c r="B250" s="2"/>
      <c r="C250" s="2"/>
      <c r="D250" s="2"/>
      <c r="E250" s="2"/>
      <c r="F250" s="2"/>
      <c r="G250" s="33"/>
    </row>
    <row r="251" spans="1:7" x14ac:dyDescent="0.25">
      <c r="A251" s="32"/>
      <c r="B251" s="2"/>
      <c r="C251" s="2"/>
      <c r="D251" s="2"/>
      <c r="E251" s="2"/>
      <c r="F251" s="2"/>
      <c r="G251" s="33"/>
    </row>
    <row r="252" spans="1:7" x14ac:dyDescent="0.25">
      <c r="A252" s="32"/>
      <c r="B252" s="2"/>
      <c r="C252" s="2"/>
      <c r="D252" s="2"/>
      <c r="E252" s="2"/>
      <c r="F252" s="2"/>
      <c r="G252" s="33"/>
    </row>
    <row r="253" spans="1:7" x14ac:dyDescent="0.25">
      <c r="A253" s="32"/>
      <c r="B253" s="2"/>
      <c r="C253" s="2"/>
      <c r="D253" s="2"/>
      <c r="E253" s="2"/>
      <c r="F253" s="2"/>
      <c r="G253" s="33"/>
    </row>
    <row r="254" spans="1:7" x14ac:dyDescent="0.25">
      <c r="A254" s="32"/>
      <c r="B254" s="2"/>
      <c r="C254" s="2"/>
      <c r="D254" s="2"/>
      <c r="E254" s="2"/>
      <c r="F254" s="2"/>
      <c r="G254" s="33"/>
    </row>
    <row r="255" spans="1:7" x14ac:dyDescent="0.25">
      <c r="A255" s="32"/>
      <c r="B255" s="2"/>
      <c r="C255" s="2"/>
      <c r="D255" s="2"/>
      <c r="E255" s="2"/>
      <c r="F255" s="2"/>
      <c r="G255" s="33"/>
    </row>
    <row r="256" spans="1:7" x14ac:dyDescent="0.25">
      <c r="A256" s="32"/>
      <c r="B256" s="2"/>
      <c r="C256" s="2"/>
      <c r="D256" s="2"/>
      <c r="E256" s="2"/>
      <c r="F256" s="2"/>
      <c r="G256" s="33"/>
    </row>
    <row r="257" spans="1:7" x14ac:dyDescent="0.25">
      <c r="A257" s="32"/>
      <c r="B257" s="2"/>
      <c r="C257" s="2"/>
      <c r="D257" s="2"/>
      <c r="E257" s="2"/>
      <c r="F257" s="2"/>
      <c r="G257" s="33"/>
    </row>
    <row r="258" spans="1:7" x14ac:dyDescent="0.25">
      <c r="A258" s="32"/>
      <c r="B258" s="2"/>
      <c r="C258" s="2"/>
      <c r="D258" s="2"/>
      <c r="E258" s="2"/>
      <c r="F258" s="2"/>
      <c r="G258" s="33"/>
    </row>
    <row r="259" spans="1:7" x14ac:dyDescent="0.25">
      <c r="A259" s="32"/>
      <c r="B259" s="2"/>
      <c r="C259" s="2"/>
      <c r="D259" s="2"/>
      <c r="E259" s="2"/>
      <c r="F259" s="2"/>
      <c r="G259" s="33"/>
    </row>
    <row r="260" spans="1:7" x14ac:dyDescent="0.25">
      <c r="A260" s="32"/>
      <c r="B260" s="2"/>
      <c r="C260" s="2"/>
      <c r="D260" s="2"/>
      <c r="E260" s="2"/>
      <c r="F260" s="2"/>
      <c r="G260" s="33"/>
    </row>
    <row r="261" spans="1:7" x14ac:dyDescent="0.25">
      <c r="A261" s="32"/>
      <c r="B261" s="2"/>
      <c r="C261" s="2"/>
      <c r="D261" s="2"/>
      <c r="E261" s="2"/>
      <c r="F261" s="2"/>
      <c r="G261" s="33"/>
    </row>
    <row r="262" spans="1:7" x14ac:dyDescent="0.25">
      <c r="A262" s="32"/>
      <c r="B262" s="2"/>
      <c r="C262" s="2"/>
      <c r="D262" s="2"/>
      <c r="E262" s="2"/>
      <c r="F262" s="2"/>
      <c r="G262" s="33"/>
    </row>
    <row r="263" spans="1:7" x14ac:dyDescent="0.25">
      <c r="A263" s="32"/>
      <c r="B263" s="2"/>
      <c r="C263" s="2"/>
      <c r="D263" s="2"/>
      <c r="E263" s="2"/>
      <c r="F263" s="2"/>
      <c r="G263" s="33"/>
    </row>
    <row r="264" spans="1:7" x14ac:dyDescent="0.25">
      <c r="A264" s="32"/>
      <c r="B264" s="2"/>
      <c r="C264" s="2"/>
      <c r="D264" s="2"/>
      <c r="E264" s="2"/>
      <c r="F264" s="2"/>
      <c r="G264" s="33"/>
    </row>
    <row r="265" spans="1:7" x14ac:dyDescent="0.25">
      <c r="A265" s="32"/>
      <c r="B265" s="2"/>
      <c r="C265" s="2"/>
      <c r="D265" s="2"/>
      <c r="E265" s="2"/>
      <c r="F265" s="2"/>
      <c r="G265" s="33"/>
    </row>
    <row r="266" spans="1:7" x14ac:dyDescent="0.25">
      <c r="A266" s="32"/>
      <c r="B266" s="2"/>
      <c r="C266" s="2"/>
      <c r="D266" s="2"/>
      <c r="E266" s="2"/>
      <c r="F266" s="2"/>
      <c r="G266" s="33"/>
    </row>
    <row r="267" spans="1:7" x14ac:dyDescent="0.25">
      <c r="A267" s="32"/>
      <c r="B267" s="2"/>
      <c r="C267" s="2"/>
      <c r="D267" s="2"/>
      <c r="E267" s="2"/>
      <c r="F267" s="2"/>
      <c r="G267" s="33"/>
    </row>
    <row r="268" spans="1:7" x14ac:dyDescent="0.25">
      <c r="A268" s="32"/>
      <c r="B268" s="2"/>
      <c r="C268" s="2"/>
      <c r="D268" s="2"/>
      <c r="E268" s="2"/>
      <c r="F268" s="2"/>
      <c r="G268" s="33"/>
    </row>
    <row r="269" spans="1:7" x14ac:dyDescent="0.25">
      <c r="A269" s="32"/>
      <c r="B269" s="2"/>
      <c r="C269" s="2"/>
      <c r="D269" s="2"/>
      <c r="E269" s="2"/>
      <c r="F269" s="2"/>
      <c r="G269" s="33"/>
    </row>
    <row r="270" spans="1:7" x14ac:dyDescent="0.25">
      <c r="A270" s="32"/>
      <c r="B270" s="2"/>
      <c r="C270" s="2"/>
      <c r="D270" s="2"/>
      <c r="E270" s="2"/>
      <c r="F270" s="2"/>
      <c r="G270" s="33"/>
    </row>
    <row r="271" spans="1:7" x14ac:dyDescent="0.25">
      <c r="A271" s="32"/>
      <c r="B271" s="2"/>
      <c r="C271" s="2"/>
      <c r="D271" s="2"/>
      <c r="E271" s="2"/>
      <c r="F271" s="2"/>
      <c r="G271" s="33"/>
    </row>
    <row r="272" spans="1:7" x14ac:dyDescent="0.25">
      <c r="A272" s="32"/>
      <c r="B272" s="2"/>
      <c r="C272" s="2"/>
      <c r="D272" s="2"/>
      <c r="E272" s="2"/>
      <c r="F272" s="2"/>
      <c r="G272" s="33"/>
    </row>
    <row r="273" spans="1:7" x14ac:dyDescent="0.25">
      <c r="A273" s="32"/>
      <c r="B273" s="2"/>
      <c r="C273" s="2"/>
      <c r="D273" s="2"/>
      <c r="E273" s="2"/>
      <c r="F273" s="2"/>
      <c r="G273" s="33"/>
    </row>
    <row r="274" spans="1:7" x14ac:dyDescent="0.25">
      <c r="A274" s="32"/>
      <c r="B274" s="2"/>
      <c r="C274" s="2"/>
      <c r="D274" s="2"/>
      <c r="E274" s="2"/>
      <c r="F274" s="2"/>
      <c r="G274" s="33"/>
    </row>
    <row r="275" spans="1:7" x14ac:dyDescent="0.25">
      <c r="A275" s="32"/>
      <c r="B275" s="2"/>
      <c r="C275" s="2"/>
      <c r="D275" s="2"/>
      <c r="E275" s="2"/>
      <c r="F275" s="2"/>
      <c r="G275" s="33"/>
    </row>
    <row r="276" spans="1:7" x14ac:dyDescent="0.25">
      <c r="A276" s="32"/>
      <c r="B276" s="2"/>
      <c r="C276" s="2"/>
      <c r="D276" s="2"/>
      <c r="E276" s="2"/>
      <c r="F276" s="2"/>
      <c r="G276" s="33"/>
    </row>
    <row r="277" spans="1:7" x14ac:dyDescent="0.25">
      <c r="A277" s="32"/>
      <c r="B277" s="2"/>
      <c r="C277" s="2"/>
      <c r="D277" s="2"/>
      <c r="E277" s="2"/>
      <c r="F277" s="2"/>
      <c r="G277" s="33"/>
    </row>
    <row r="278" spans="1:7" x14ac:dyDescent="0.25">
      <c r="A278" s="32"/>
      <c r="B278" s="2"/>
      <c r="C278" s="2"/>
      <c r="D278" s="2"/>
      <c r="E278" s="2"/>
      <c r="F278" s="2"/>
      <c r="G278" s="33"/>
    </row>
    <row r="279" spans="1:7" x14ac:dyDescent="0.25">
      <c r="A279" s="32"/>
      <c r="B279" s="2"/>
      <c r="C279" s="2" t="s">
        <v>99</v>
      </c>
      <c r="D279" s="2"/>
      <c r="E279" s="2"/>
      <c r="F279" s="2"/>
      <c r="G279" s="33"/>
    </row>
    <row r="280" spans="1:7" x14ac:dyDescent="0.25">
      <c r="A280" s="32"/>
      <c r="B280" s="2"/>
      <c r="C280" s="2"/>
      <c r="D280" s="2"/>
      <c r="E280" s="2"/>
      <c r="F280" s="2"/>
      <c r="G280" s="33"/>
    </row>
    <row r="281" spans="1:7" x14ac:dyDescent="0.25">
      <c r="A281" s="32"/>
      <c r="B281" s="2"/>
      <c r="C281" s="2"/>
      <c r="D281" s="2"/>
      <c r="E281" s="2"/>
      <c r="F281" s="2"/>
      <c r="G281" s="33"/>
    </row>
    <row r="282" spans="1:7" x14ac:dyDescent="0.25">
      <c r="A282" s="32"/>
      <c r="B282" s="2"/>
      <c r="C282" s="2"/>
      <c r="D282" s="2"/>
      <c r="E282" s="2"/>
      <c r="F282" s="2"/>
      <c r="G282" s="33"/>
    </row>
    <row r="283" spans="1:7" x14ac:dyDescent="0.25">
      <c r="A283" s="32"/>
      <c r="B283" s="2"/>
      <c r="C283" s="2"/>
      <c r="D283" s="2"/>
      <c r="E283" s="2"/>
      <c r="F283" s="2"/>
      <c r="G283" s="33"/>
    </row>
    <row r="284" spans="1:7" x14ac:dyDescent="0.25">
      <c r="A284" s="32"/>
      <c r="B284" s="2"/>
      <c r="C284" s="2"/>
      <c r="D284" s="2"/>
      <c r="E284" s="2"/>
      <c r="F284" s="2"/>
      <c r="G284" s="33"/>
    </row>
    <row r="285" spans="1:7" x14ac:dyDescent="0.25">
      <c r="A285" s="32"/>
      <c r="B285" s="2"/>
      <c r="C285" s="2"/>
      <c r="D285" s="2"/>
      <c r="E285" s="2"/>
      <c r="F285" s="2"/>
      <c r="G285" s="33"/>
    </row>
    <row r="286" spans="1:7" x14ac:dyDescent="0.25">
      <c r="A286" s="32"/>
      <c r="B286" s="2"/>
      <c r="C286" s="2"/>
      <c r="D286" s="2"/>
      <c r="E286" s="2"/>
      <c r="F286" s="2"/>
      <c r="G286" s="33"/>
    </row>
    <row r="287" spans="1:7" x14ac:dyDescent="0.25">
      <c r="A287" s="32"/>
      <c r="B287" s="2"/>
      <c r="C287" s="2"/>
      <c r="D287" s="2"/>
      <c r="E287" s="2"/>
      <c r="F287" s="2"/>
      <c r="G287" s="33"/>
    </row>
    <row r="288" spans="1:7" x14ac:dyDescent="0.25">
      <c r="A288" s="32"/>
      <c r="B288" s="2"/>
      <c r="C288" s="2"/>
      <c r="D288" s="2"/>
      <c r="E288" s="2"/>
      <c r="F288" s="2"/>
      <c r="G288" s="33"/>
    </row>
    <row r="289" spans="1:7" x14ac:dyDescent="0.25">
      <c r="A289" s="32"/>
      <c r="B289" s="2"/>
      <c r="C289" s="2"/>
      <c r="D289" s="2"/>
      <c r="E289" s="2"/>
      <c r="F289" s="2"/>
      <c r="G289" s="33"/>
    </row>
    <row r="290" spans="1:7" x14ac:dyDescent="0.25">
      <c r="A290" s="34"/>
      <c r="B290" s="35"/>
      <c r="C290" s="35"/>
      <c r="D290" s="35"/>
      <c r="E290" s="35"/>
      <c r="F290" s="35"/>
      <c r="G290" s="36"/>
    </row>
  </sheetData>
  <mergeCells count="55">
    <mergeCell ref="H5:H6"/>
    <mergeCell ref="I5:I6"/>
    <mergeCell ref="J5:L5"/>
    <mergeCell ref="B241:F241"/>
    <mergeCell ref="B242:F242"/>
    <mergeCell ref="A226:G226"/>
    <mergeCell ref="B207:G207"/>
    <mergeCell ref="B208:G208"/>
    <mergeCell ref="B209:G209"/>
    <mergeCell ref="B210:G210"/>
    <mergeCell ref="B211:G211"/>
    <mergeCell ref="B212:G212"/>
    <mergeCell ref="B213:G213"/>
    <mergeCell ref="B214:G214"/>
    <mergeCell ref="B215:G215"/>
    <mergeCell ref="A224:G224"/>
    <mergeCell ref="B243:F243"/>
    <mergeCell ref="B244:F244"/>
    <mergeCell ref="A227:G227"/>
    <mergeCell ref="A228:G228"/>
    <mergeCell ref="B234:F234"/>
    <mergeCell ref="B235:F235"/>
    <mergeCell ref="B236:F236"/>
    <mergeCell ref="B237:F237"/>
    <mergeCell ref="A225:G225"/>
    <mergeCell ref="B206:G206"/>
    <mergeCell ref="B101:G101"/>
    <mergeCell ref="A119:G119"/>
    <mergeCell ref="B120:G120"/>
    <mergeCell ref="A139:G139"/>
    <mergeCell ref="B140:G140"/>
    <mergeCell ref="A159:G159"/>
    <mergeCell ref="B160:G160"/>
    <mergeCell ref="A179:G179"/>
    <mergeCell ref="B180:G180"/>
    <mergeCell ref="B204:E204"/>
    <mergeCell ref="B205:G205"/>
    <mergeCell ref="A100:G100"/>
    <mergeCell ref="A7:G7"/>
    <mergeCell ref="A8:G8"/>
    <mergeCell ref="A27:G27"/>
    <mergeCell ref="B28:G28"/>
    <mergeCell ref="A46:G46"/>
    <mergeCell ref="B47:G47"/>
    <mergeCell ref="A64:G64"/>
    <mergeCell ref="B65:G65"/>
    <mergeCell ref="A81:G81"/>
    <mergeCell ref="B82:G82"/>
    <mergeCell ref="A99:G99"/>
    <mergeCell ref="B1:F4"/>
    <mergeCell ref="A5:A6"/>
    <mergeCell ref="B5:B6"/>
    <mergeCell ref="C5:C6"/>
    <mergeCell ref="D5:D6"/>
    <mergeCell ref="E5:G5"/>
  </mergeCells>
  <pageMargins left="0.7" right="0.7" top="0.75" bottom="0.75" header="0.3" footer="0.3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276"/>
  <sheetViews>
    <sheetView workbookViewId="0">
      <selection activeCell="B1" sqref="B1:F4"/>
    </sheetView>
  </sheetViews>
  <sheetFormatPr defaultRowHeight="15" x14ac:dyDescent="0.25"/>
  <cols>
    <col min="1" max="1" width="8.5703125" customWidth="1"/>
    <col min="2" max="2" width="35.5703125" customWidth="1"/>
    <col min="3" max="3" width="12.42578125" customWidth="1"/>
    <col min="4" max="4" width="12.7109375" customWidth="1"/>
    <col min="6" max="6" width="10.140625" customWidth="1"/>
    <col min="7" max="7" width="11.5703125" customWidth="1"/>
    <col min="8" max="8" width="6.7109375" customWidth="1"/>
    <col min="9" max="10" width="7.28515625" customWidth="1"/>
    <col min="11" max="11" width="6.85546875" customWidth="1"/>
  </cols>
  <sheetData>
    <row r="1" spans="1:91" x14ac:dyDescent="0.25">
      <c r="B1" s="252" t="s">
        <v>377</v>
      </c>
      <c r="C1" s="252"/>
      <c r="D1" s="252"/>
      <c r="E1" s="252"/>
      <c r="F1" s="252"/>
    </row>
    <row r="2" spans="1:91" x14ac:dyDescent="0.25">
      <c r="B2" s="252"/>
      <c r="C2" s="252"/>
      <c r="D2" s="252"/>
      <c r="E2" s="252"/>
      <c r="F2" s="252"/>
    </row>
    <row r="3" spans="1:91" x14ac:dyDescent="0.25">
      <c r="B3" s="252"/>
      <c r="C3" s="252"/>
      <c r="D3" s="252"/>
      <c r="E3" s="252"/>
      <c r="F3" s="252"/>
    </row>
    <row r="4" spans="1:91" x14ac:dyDescent="0.25">
      <c r="B4" s="253"/>
      <c r="C4" s="253"/>
      <c r="D4" s="253"/>
      <c r="E4" s="253"/>
      <c r="F4" s="253"/>
      <c r="J4" t="s">
        <v>401</v>
      </c>
    </row>
    <row r="5" spans="1:91" ht="15.75" customHeight="1" x14ac:dyDescent="0.25">
      <c r="A5" s="279" t="s">
        <v>7</v>
      </c>
      <c r="B5" s="279" t="s">
        <v>0</v>
      </c>
      <c r="C5" s="279" t="s">
        <v>1</v>
      </c>
      <c r="D5" s="279" t="s">
        <v>2</v>
      </c>
      <c r="E5" s="275" t="s">
        <v>3</v>
      </c>
      <c r="F5" s="281"/>
      <c r="G5" s="281"/>
      <c r="H5" s="276" t="s">
        <v>170</v>
      </c>
      <c r="I5" s="277"/>
      <c r="J5" s="277"/>
      <c r="K5" s="278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</row>
    <row r="6" spans="1:91" s="1" customFormat="1" ht="32.25" customHeight="1" x14ac:dyDescent="0.25">
      <c r="A6" s="280"/>
      <c r="B6" s="280"/>
      <c r="C6" s="280"/>
      <c r="D6" s="280"/>
      <c r="E6" s="97" t="s">
        <v>6</v>
      </c>
      <c r="F6" s="97" t="s">
        <v>4</v>
      </c>
      <c r="G6" s="98" t="s">
        <v>5</v>
      </c>
      <c r="H6" s="103" t="s">
        <v>171</v>
      </c>
      <c r="I6" s="103" t="s">
        <v>172</v>
      </c>
      <c r="J6" s="103" t="s">
        <v>173</v>
      </c>
      <c r="K6" s="103" t="s">
        <v>174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</row>
    <row r="7" spans="1:91" x14ac:dyDescent="0.25">
      <c r="A7" s="242" t="s">
        <v>8</v>
      </c>
      <c r="B7" s="243"/>
      <c r="C7" s="243"/>
      <c r="D7" s="243"/>
      <c r="E7" s="243"/>
      <c r="F7" s="243"/>
      <c r="G7" s="243"/>
      <c r="H7" s="101"/>
      <c r="I7" s="102"/>
      <c r="J7" s="102"/>
      <c r="K7" s="5"/>
    </row>
    <row r="8" spans="1:91" x14ac:dyDescent="0.25">
      <c r="A8" s="242" t="s">
        <v>9</v>
      </c>
      <c r="B8" s="243"/>
      <c r="C8" s="243"/>
      <c r="D8" s="243"/>
      <c r="E8" s="243"/>
      <c r="F8" s="243"/>
      <c r="G8" s="243"/>
      <c r="H8" s="101"/>
      <c r="I8" s="102"/>
      <c r="J8" s="102"/>
      <c r="K8" s="5"/>
    </row>
    <row r="9" spans="1:91" x14ac:dyDescent="0.25">
      <c r="A9" s="16"/>
      <c r="B9" s="18" t="s">
        <v>10</v>
      </c>
      <c r="C9" s="16"/>
      <c r="D9" s="16"/>
      <c r="E9" s="16"/>
      <c r="F9" s="16"/>
      <c r="G9" s="49"/>
      <c r="H9" s="1"/>
      <c r="I9" s="1"/>
      <c r="J9" s="1"/>
      <c r="K9" s="1"/>
    </row>
    <row r="10" spans="1:91" x14ac:dyDescent="0.25">
      <c r="A10" s="22">
        <v>340</v>
      </c>
      <c r="B10" s="16" t="s">
        <v>12</v>
      </c>
      <c r="C10" s="40" t="s">
        <v>120</v>
      </c>
      <c r="D10" s="16">
        <v>253</v>
      </c>
      <c r="E10" s="16">
        <v>12.7</v>
      </c>
      <c r="F10" s="16">
        <v>19.84</v>
      </c>
      <c r="G10" s="49">
        <v>5.73</v>
      </c>
      <c r="H10" s="1">
        <v>0.14000000000000001</v>
      </c>
      <c r="I10" s="1">
        <v>0.4</v>
      </c>
      <c r="J10" s="1">
        <v>0.6</v>
      </c>
      <c r="K10" s="1">
        <v>7</v>
      </c>
    </row>
    <row r="11" spans="1:91" x14ac:dyDescent="0.25">
      <c r="A11" s="22">
        <v>692</v>
      </c>
      <c r="B11" s="23" t="s">
        <v>13</v>
      </c>
      <c r="C11" s="24">
        <v>200</v>
      </c>
      <c r="D11" s="24">
        <v>109</v>
      </c>
      <c r="E11" s="23">
        <v>1.5</v>
      </c>
      <c r="F11" s="23">
        <v>1.5</v>
      </c>
      <c r="G11" s="50">
        <v>20.399999999999999</v>
      </c>
      <c r="H11" s="25">
        <v>5.3999999999999999E-2</v>
      </c>
      <c r="I11" s="25">
        <v>0.39</v>
      </c>
      <c r="J11" s="25">
        <v>9.2999999999999999E-2</v>
      </c>
      <c r="K11" s="25">
        <v>0.6</v>
      </c>
    </row>
    <row r="12" spans="1:91" x14ac:dyDescent="0.25">
      <c r="A12" s="22" t="s">
        <v>20</v>
      </c>
      <c r="B12" s="16" t="s">
        <v>18</v>
      </c>
      <c r="C12" s="16">
        <v>100</v>
      </c>
      <c r="D12" s="16">
        <v>85</v>
      </c>
      <c r="E12" s="16">
        <v>5</v>
      </c>
      <c r="F12" s="16">
        <v>3.2</v>
      </c>
      <c r="G12" s="49">
        <v>8.48</v>
      </c>
      <c r="H12" s="1">
        <v>0.03</v>
      </c>
      <c r="I12" s="1">
        <v>0.26200000000000001</v>
      </c>
      <c r="J12" s="1">
        <v>1.2E-2</v>
      </c>
      <c r="K12" s="1"/>
    </row>
    <row r="13" spans="1:91" x14ac:dyDescent="0.25">
      <c r="A13" s="22"/>
      <c r="B13" s="16" t="s">
        <v>15</v>
      </c>
      <c r="C13" s="16">
        <v>15</v>
      </c>
      <c r="D13" s="16">
        <v>56</v>
      </c>
      <c r="E13" s="16">
        <v>4.16</v>
      </c>
      <c r="F13" s="16">
        <v>4.29</v>
      </c>
      <c r="G13" s="49">
        <v>0</v>
      </c>
      <c r="H13" s="25">
        <v>2E-3</v>
      </c>
      <c r="I13" s="25">
        <v>1.0999999999999999E-2</v>
      </c>
      <c r="J13" s="25">
        <v>4.8000000000000001E-2</v>
      </c>
      <c r="K13" s="25"/>
    </row>
    <row r="14" spans="1:91" x14ac:dyDescent="0.25">
      <c r="A14" s="22"/>
      <c r="B14" s="23" t="s">
        <v>46</v>
      </c>
      <c r="C14" s="28" t="s">
        <v>160</v>
      </c>
      <c r="D14" s="28">
        <v>108</v>
      </c>
      <c r="E14" s="23">
        <v>3.6</v>
      </c>
      <c r="F14" s="23">
        <v>0.48</v>
      </c>
      <c r="G14" s="50">
        <v>21.6</v>
      </c>
      <c r="H14" s="1">
        <v>6.6000000000000003E-2</v>
      </c>
      <c r="I14" s="1">
        <v>0</v>
      </c>
      <c r="J14" s="1">
        <v>0</v>
      </c>
      <c r="K14" s="1">
        <v>0.28999999999999998</v>
      </c>
    </row>
    <row r="15" spans="1:91" x14ac:dyDescent="0.25">
      <c r="A15" s="16"/>
      <c r="B15" s="16" t="s">
        <v>29</v>
      </c>
      <c r="C15" s="23">
        <v>100</v>
      </c>
      <c r="D15" s="23">
        <v>21</v>
      </c>
      <c r="E15" s="23">
        <v>0.66600000000000004</v>
      </c>
      <c r="F15" s="23">
        <v>0</v>
      </c>
      <c r="G15" s="50">
        <v>7.056</v>
      </c>
      <c r="H15" s="1">
        <v>3.2000000000000001E-2</v>
      </c>
      <c r="I15" s="1">
        <v>17.073</v>
      </c>
      <c r="J15" s="1">
        <v>0</v>
      </c>
      <c r="K15" s="1">
        <v>0</v>
      </c>
    </row>
    <row r="16" spans="1:91" x14ac:dyDescent="0.25">
      <c r="A16" s="22"/>
      <c r="B16" s="16" t="s">
        <v>16</v>
      </c>
      <c r="C16" s="16"/>
      <c r="D16" s="16">
        <f>SUM(D10:D15)</f>
        <v>632</v>
      </c>
      <c r="E16" s="16">
        <f t="shared" ref="E16:K16" si="0">SUM(E10:E15)</f>
        <v>27.626000000000001</v>
      </c>
      <c r="F16" s="16">
        <f t="shared" si="0"/>
        <v>29.31</v>
      </c>
      <c r="G16" s="16">
        <f t="shared" si="0"/>
        <v>63.265999999999998</v>
      </c>
      <c r="H16" s="16">
        <f t="shared" si="0"/>
        <v>0.32400000000000007</v>
      </c>
      <c r="I16" s="16">
        <f t="shared" si="0"/>
        <v>18.135999999999999</v>
      </c>
      <c r="J16" s="16">
        <f t="shared" si="0"/>
        <v>0.753</v>
      </c>
      <c r="K16" s="16">
        <f t="shared" si="0"/>
        <v>7.89</v>
      </c>
    </row>
    <row r="17" spans="1:11" x14ac:dyDescent="0.25">
      <c r="A17" s="23"/>
      <c r="B17" s="18" t="s">
        <v>17</v>
      </c>
      <c r="C17" s="16"/>
      <c r="D17" s="16"/>
      <c r="E17" s="16"/>
      <c r="F17" s="16"/>
      <c r="G17" s="49"/>
      <c r="H17" s="1"/>
      <c r="I17" s="1"/>
      <c r="J17" s="1"/>
      <c r="K17" s="1"/>
    </row>
    <row r="18" spans="1:11" x14ac:dyDescent="0.25">
      <c r="A18" s="23"/>
      <c r="B18" s="16" t="s">
        <v>24</v>
      </c>
      <c r="C18" s="16">
        <v>80</v>
      </c>
      <c r="D18" s="16">
        <v>10</v>
      </c>
      <c r="E18" s="16"/>
      <c r="F18" s="16"/>
      <c r="G18" s="49">
        <v>2.56</v>
      </c>
      <c r="H18" s="1">
        <v>1.2E-2</v>
      </c>
      <c r="I18" s="1">
        <v>0.995</v>
      </c>
      <c r="J18" s="1"/>
      <c r="K18" s="1"/>
    </row>
    <row r="19" spans="1:11" ht="30" x14ac:dyDescent="0.25">
      <c r="A19" s="22">
        <v>140</v>
      </c>
      <c r="B19" s="43" t="s">
        <v>114</v>
      </c>
      <c r="C19" s="40" t="s">
        <v>32</v>
      </c>
      <c r="D19" s="16">
        <v>118</v>
      </c>
      <c r="E19" s="16">
        <v>2.9</v>
      </c>
      <c r="F19" s="16">
        <v>2.5</v>
      </c>
      <c r="G19" s="49">
        <v>21</v>
      </c>
      <c r="H19" s="1"/>
      <c r="I19" s="1"/>
      <c r="J19" s="1"/>
      <c r="K19" s="1"/>
    </row>
    <row r="20" spans="1:11" x14ac:dyDescent="0.25">
      <c r="A20" s="22">
        <v>469</v>
      </c>
      <c r="B20" s="16" t="s">
        <v>26</v>
      </c>
      <c r="C20" s="40" t="s">
        <v>146</v>
      </c>
      <c r="D20" s="16">
        <v>309</v>
      </c>
      <c r="E20" s="16">
        <v>11.93</v>
      </c>
      <c r="F20" s="16">
        <v>22.34</v>
      </c>
      <c r="G20" s="49">
        <v>14.32</v>
      </c>
      <c r="H20" s="1">
        <v>3.5999999999999997E-2</v>
      </c>
      <c r="I20" s="1">
        <v>5.53</v>
      </c>
      <c r="J20" s="1">
        <v>7.2999999999999995E-2</v>
      </c>
      <c r="K20" s="1">
        <v>0.44</v>
      </c>
    </row>
    <row r="21" spans="1:11" x14ac:dyDescent="0.25">
      <c r="A21" s="22">
        <v>511</v>
      </c>
      <c r="B21" s="25" t="s">
        <v>97</v>
      </c>
      <c r="C21" s="16">
        <v>150</v>
      </c>
      <c r="D21" s="16">
        <v>118</v>
      </c>
      <c r="E21" s="16">
        <v>1.9159999999999999</v>
      </c>
      <c r="F21" s="16">
        <v>2.964</v>
      </c>
      <c r="G21" s="49">
        <v>23.419</v>
      </c>
      <c r="H21" s="25">
        <v>2.4E-2</v>
      </c>
      <c r="I21" s="25"/>
      <c r="J21" s="25">
        <v>1.7000000000000001E-2</v>
      </c>
      <c r="K21" s="25">
        <v>2.5</v>
      </c>
    </row>
    <row r="22" spans="1:11" x14ac:dyDescent="0.25">
      <c r="A22" s="22">
        <v>638</v>
      </c>
      <c r="B22" s="16" t="s">
        <v>28</v>
      </c>
      <c r="C22" s="16">
        <v>200</v>
      </c>
      <c r="D22" s="16">
        <v>137</v>
      </c>
      <c r="E22" s="16">
        <v>1.04</v>
      </c>
      <c r="F22" s="16"/>
      <c r="G22" s="49">
        <v>31.61</v>
      </c>
      <c r="H22" s="1">
        <v>0.02</v>
      </c>
      <c r="I22" s="1">
        <v>0.89</v>
      </c>
      <c r="J22" s="1">
        <v>0</v>
      </c>
      <c r="K22" s="1">
        <v>0</v>
      </c>
    </row>
    <row r="23" spans="1:11" x14ac:dyDescent="0.25">
      <c r="A23" s="22"/>
      <c r="B23" s="1" t="s">
        <v>46</v>
      </c>
      <c r="C23" s="40" t="s">
        <v>167</v>
      </c>
      <c r="D23" s="16">
        <v>130</v>
      </c>
      <c r="E23" s="16">
        <v>4.34</v>
      </c>
      <c r="F23" s="16">
        <v>0.57999999999999996</v>
      </c>
      <c r="G23" s="49">
        <v>26.07</v>
      </c>
      <c r="H23" s="1">
        <v>6.6000000000000003E-2</v>
      </c>
      <c r="I23" s="1">
        <v>0</v>
      </c>
      <c r="J23" s="1">
        <v>0</v>
      </c>
      <c r="K23" s="1">
        <v>0.28999999999999998</v>
      </c>
    </row>
    <row r="24" spans="1:11" x14ac:dyDescent="0.25">
      <c r="A24" s="16"/>
      <c r="B24" s="16" t="s">
        <v>16</v>
      </c>
      <c r="C24" s="16"/>
      <c r="D24" s="16">
        <f>SUM(D18:D23)</f>
        <v>822</v>
      </c>
      <c r="E24" s="16">
        <f t="shared" ref="E24:K24" si="1">SUM(E18:E23)</f>
        <v>22.125999999999998</v>
      </c>
      <c r="F24" s="16">
        <f t="shared" si="1"/>
        <v>28.383999999999997</v>
      </c>
      <c r="G24" s="16">
        <f t="shared" si="1"/>
        <v>118.97899999999998</v>
      </c>
      <c r="H24" s="16">
        <f t="shared" si="1"/>
        <v>0.15800000000000003</v>
      </c>
      <c r="I24" s="16">
        <f t="shared" si="1"/>
        <v>7.415</v>
      </c>
      <c r="J24" s="16">
        <f t="shared" si="1"/>
        <v>0.09</v>
      </c>
      <c r="K24" s="16">
        <f t="shared" si="1"/>
        <v>3.23</v>
      </c>
    </row>
    <row r="25" spans="1:11" x14ac:dyDescent="0.25">
      <c r="A25" s="16"/>
      <c r="B25" s="18" t="s">
        <v>31</v>
      </c>
      <c r="C25" s="16"/>
      <c r="D25" s="16">
        <f>D16+D24</f>
        <v>1454</v>
      </c>
      <c r="E25" s="16">
        <f t="shared" ref="E25:K25" si="2">E16+E24</f>
        <v>49.751999999999995</v>
      </c>
      <c r="F25" s="16">
        <f t="shared" si="2"/>
        <v>57.693999999999996</v>
      </c>
      <c r="G25" s="16">
        <f t="shared" si="2"/>
        <v>182.24499999999998</v>
      </c>
      <c r="H25" s="16">
        <f t="shared" si="2"/>
        <v>0.4820000000000001</v>
      </c>
      <c r="I25" s="16">
        <f t="shared" si="2"/>
        <v>25.550999999999998</v>
      </c>
      <c r="J25" s="16">
        <f t="shared" si="2"/>
        <v>0.84299999999999997</v>
      </c>
      <c r="K25" s="16">
        <f t="shared" si="2"/>
        <v>11.12</v>
      </c>
    </row>
    <row r="26" spans="1:11" x14ac:dyDescent="0.25">
      <c r="A26" s="254" t="s">
        <v>34</v>
      </c>
      <c r="B26" s="255"/>
      <c r="C26" s="255"/>
      <c r="D26" s="255"/>
      <c r="E26" s="255"/>
      <c r="F26" s="255"/>
      <c r="G26" s="255"/>
      <c r="H26" s="101"/>
      <c r="I26" s="102"/>
      <c r="J26" s="102"/>
      <c r="K26" s="5"/>
    </row>
    <row r="27" spans="1:11" x14ac:dyDescent="0.25">
      <c r="A27" s="16"/>
      <c r="B27" s="245" t="s">
        <v>10</v>
      </c>
      <c r="C27" s="246"/>
      <c r="D27" s="246"/>
      <c r="E27" s="246"/>
      <c r="F27" s="246"/>
      <c r="G27" s="246"/>
      <c r="H27" s="101"/>
      <c r="I27" s="102"/>
      <c r="J27" s="102"/>
      <c r="K27" s="5"/>
    </row>
    <row r="28" spans="1:11" ht="15.75" x14ac:dyDescent="0.25">
      <c r="A28" s="22"/>
      <c r="B28" s="1" t="s">
        <v>79</v>
      </c>
      <c r="C28" s="16">
        <v>20</v>
      </c>
      <c r="D28" s="16">
        <v>132</v>
      </c>
      <c r="E28" s="16">
        <v>7.3999999999999996E-2</v>
      </c>
      <c r="F28" s="16">
        <v>11.17</v>
      </c>
      <c r="G28" s="49">
        <v>0.26</v>
      </c>
      <c r="H28" s="104">
        <v>0.16</v>
      </c>
      <c r="I28" s="25">
        <v>0</v>
      </c>
      <c r="J28" s="25">
        <v>0</v>
      </c>
      <c r="K28" s="25">
        <v>7.6999999999999999E-2</v>
      </c>
    </row>
    <row r="29" spans="1:11" x14ac:dyDescent="0.25">
      <c r="A29" s="22">
        <v>363</v>
      </c>
      <c r="B29" s="45" t="s">
        <v>175</v>
      </c>
      <c r="C29" s="17" t="s">
        <v>39</v>
      </c>
      <c r="D29" s="16">
        <v>248</v>
      </c>
      <c r="E29" s="16">
        <v>10.3</v>
      </c>
      <c r="F29" s="16">
        <v>11.7</v>
      </c>
      <c r="G29" s="49">
        <v>25.6</v>
      </c>
      <c r="H29" s="25">
        <v>8.2000000000000003E-2</v>
      </c>
      <c r="I29" s="25">
        <v>0.27500000000000002</v>
      </c>
      <c r="J29" s="25">
        <v>0.129</v>
      </c>
      <c r="K29" s="25">
        <v>2.1</v>
      </c>
    </row>
    <row r="30" spans="1:11" x14ac:dyDescent="0.25">
      <c r="A30" s="22">
        <v>686</v>
      </c>
      <c r="B30" s="16" t="s">
        <v>37</v>
      </c>
      <c r="C30" s="17" t="s">
        <v>40</v>
      </c>
      <c r="D30" s="16">
        <v>60</v>
      </c>
      <c r="E30" s="16">
        <v>0.3</v>
      </c>
      <c r="F30" s="16"/>
      <c r="G30" s="49">
        <v>15.2</v>
      </c>
      <c r="H30" s="1">
        <v>0.06</v>
      </c>
      <c r="I30" s="1">
        <v>6</v>
      </c>
      <c r="J30" s="1">
        <v>0.1</v>
      </c>
      <c r="K30" s="1"/>
    </row>
    <row r="31" spans="1:11" x14ac:dyDescent="0.25">
      <c r="A31" s="22"/>
      <c r="B31" s="23" t="s">
        <v>46</v>
      </c>
      <c r="C31" s="28" t="s">
        <v>160</v>
      </c>
      <c r="D31" s="28">
        <v>108</v>
      </c>
      <c r="E31" s="23">
        <v>3.6</v>
      </c>
      <c r="F31" s="23">
        <v>0.48</v>
      </c>
      <c r="G31" s="50">
        <v>21.6</v>
      </c>
      <c r="H31" s="1">
        <v>6.6000000000000003E-2</v>
      </c>
      <c r="I31" s="1">
        <v>0</v>
      </c>
      <c r="J31" s="1">
        <v>0</v>
      </c>
      <c r="K31" s="1">
        <v>0.28999999999999998</v>
      </c>
    </row>
    <row r="32" spans="1:11" x14ac:dyDescent="0.25">
      <c r="A32" s="22"/>
      <c r="B32" s="20" t="s">
        <v>16</v>
      </c>
      <c r="C32" s="16"/>
      <c r="D32" s="16">
        <f>SUM(D28:D31)</f>
        <v>548</v>
      </c>
      <c r="E32" s="16">
        <f t="shared" ref="E32:K32" si="3">SUM(E28:E31)</f>
        <v>14.274000000000001</v>
      </c>
      <c r="F32" s="16">
        <f t="shared" si="3"/>
        <v>23.349999999999998</v>
      </c>
      <c r="G32" s="16">
        <f t="shared" si="3"/>
        <v>62.660000000000004</v>
      </c>
      <c r="H32" s="16">
        <f t="shared" si="3"/>
        <v>0.36799999999999999</v>
      </c>
      <c r="I32" s="16">
        <f t="shared" si="3"/>
        <v>6.2750000000000004</v>
      </c>
      <c r="J32" s="16">
        <f t="shared" si="3"/>
        <v>0.22900000000000001</v>
      </c>
      <c r="K32" s="16">
        <f t="shared" si="3"/>
        <v>2.4670000000000001</v>
      </c>
    </row>
    <row r="33" spans="1:15" x14ac:dyDescent="0.25">
      <c r="A33" s="23"/>
      <c r="B33" s="18" t="s">
        <v>17</v>
      </c>
      <c r="C33" s="16"/>
      <c r="D33" s="16"/>
      <c r="E33" s="16"/>
      <c r="F33" s="16"/>
      <c r="G33" s="49"/>
      <c r="H33" s="1"/>
      <c r="I33" s="1"/>
      <c r="J33" s="1"/>
      <c r="K33" s="1"/>
    </row>
    <row r="34" spans="1:15" x14ac:dyDescent="0.25">
      <c r="A34" s="23"/>
      <c r="B34" s="16" t="s">
        <v>41</v>
      </c>
      <c r="C34" s="16">
        <v>80</v>
      </c>
      <c r="D34" s="16">
        <v>13</v>
      </c>
      <c r="E34" s="16">
        <v>0.64</v>
      </c>
      <c r="F34" s="16"/>
      <c r="G34" s="49">
        <v>2.56</v>
      </c>
      <c r="H34" s="1">
        <v>1.2E-2</v>
      </c>
      <c r="I34" s="1">
        <v>0.99199999999999999</v>
      </c>
      <c r="J34" s="1"/>
      <c r="K34" s="1"/>
    </row>
    <row r="35" spans="1:15" ht="30" x14ac:dyDescent="0.25">
      <c r="A35" s="22">
        <v>110</v>
      </c>
      <c r="B35" s="27" t="s">
        <v>42</v>
      </c>
      <c r="C35" s="17" t="s">
        <v>52</v>
      </c>
      <c r="D35" s="16">
        <v>155</v>
      </c>
      <c r="E35" s="16">
        <v>5.41</v>
      </c>
      <c r="F35" s="16">
        <v>8.82</v>
      </c>
      <c r="G35" s="49">
        <v>14.71</v>
      </c>
      <c r="H35" s="1">
        <v>0.05</v>
      </c>
      <c r="I35" s="1">
        <v>11.3</v>
      </c>
      <c r="J35" s="1">
        <v>0.01</v>
      </c>
      <c r="K35" s="1">
        <v>0.5</v>
      </c>
    </row>
    <row r="36" spans="1:15" x14ac:dyDescent="0.25">
      <c r="A36" s="22">
        <v>371</v>
      </c>
      <c r="B36" s="1" t="s">
        <v>102</v>
      </c>
      <c r="C36" s="16">
        <v>100</v>
      </c>
      <c r="D36" s="16">
        <v>179</v>
      </c>
      <c r="E36" s="16">
        <v>13.6</v>
      </c>
      <c r="F36" s="16">
        <v>12.86</v>
      </c>
      <c r="G36" s="49">
        <v>18.600000000000001</v>
      </c>
      <c r="H36" s="25">
        <v>0.11</v>
      </c>
      <c r="I36" s="25">
        <v>0.93</v>
      </c>
      <c r="J36" s="25">
        <v>0.04</v>
      </c>
      <c r="K36" s="25"/>
      <c r="L36" s="47"/>
      <c r="M36" s="47"/>
      <c r="N36" s="47"/>
      <c r="O36" s="47"/>
    </row>
    <row r="37" spans="1:15" x14ac:dyDescent="0.25">
      <c r="A37" s="22">
        <v>518</v>
      </c>
      <c r="B37" s="16" t="s">
        <v>43</v>
      </c>
      <c r="C37" s="16">
        <v>150</v>
      </c>
      <c r="D37" s="16">
        <v>145</v>
      </c>
      <c r="E37" s="16">
        <v>2.9</v>
      </c>
      <c r="F37" s="16">
        <v>4.8</v>
      </c>
      <c r="G37" s="49">
        <v>15.4</v>
      </c>
      <c r="H37" s="1">
        <v>0.01</v>
      </c>
      <c r="I37" s="1">
        <v>5.75</v>
      </c>
      <c r="J37" s="1">
        <v>0</v>
      </c>
      <c r="K37" s="1">
        <v>0.13</v>
      </c>
    </row>
    <row r="38" spans="1:15" x14ac:dyDescent="0.25">
      <c r="A38" s="15" t="s">
        <v>69</v>
      </c>
      <c r="B38" s="16" t="s">
        <v>68</v>
      </c>
      <c r="C38" s="17">
        <v>200</v>
      </c>
      <c r="D38" s="17">
        <v>64</v>
      </c>
      <c r="E38" s="17"/>
      <c r="F38" s="17"/>
      <c r="G38" s="51">
        <v>16.7</v>
      </c>
      <c r="H38" s="25">
        <v>0</v>
      </c>
      <c r="I38" s="25">
        <v>15</v>
      </c>
      <c r="J38" s="25">
        <v>0</v>
      </c>
      <c r="K38" s="25">
        <v>0</v>
      </c>
    </row>
    <row r="39" spans="1:15" x14ac:dyDescent="0.25">
      <c r="A39" s="22"/>
      <c r="B39" s="1" t="s">
        <v>46</v>
      </c>
      <c r="C39" s="40" t="s">
        <v>161</v>
      </c>
      <c r="D39" s="16">
        <v>149</v>
      </c>
      <c r="E39" s="16">
        <v>4.96</v>
      </c>
      <c r="F39" s="16">
        <v>0.66</v>
      </c>
      <c r="G39" s="49">
        <v>29.79</v>
      </c>
      <c r="H39" s="1">
        <v>6.6000000000000003E-2</v>
      </c>
      <c r="I39" s="1">
        <v>0</v>
      </c>
      <c r="J39" s="1">
        <v>0</v>
      </c>
      <c r="K39" s="1">
        <v>0.28999999999999998</v>
      </c>
    </row>
    <row r="40" spans="1:15" x14ac:dyDescent="0.25">
      <c r="A40" s="15"/>
      <c r="B40" s="16" t="s">
        <v>47</v>
      </c>
      <c r="C40" s="16">
        <v>100</v>
      </c>
      <c r="D40" s="16">
        <v>91</v>
      </c>
      <c r="E40" s="16">
        <v>1.5</v>
      </c>
      <c r="F40" s="16"/>
      <c r="G40" s="49">
        <v>22.4</v>
      </c>
      <c r="H40" s="1">
        <v>5.5E-2</v>
      </c>
      <c r="I40" s="1">
        <v>8.1300000000000008</v>
      </c>
      <c r="J40" s="1">
        <v>0.04</v>
      </c>
      <c r="K40" s="1"/>
    </row>
    <row r="41" spans="1:15" x14ac:dyDescent="0.25">
      <c r="A41" s="15" t="s">
        <v>20</v>
      </c>
      <c r="B41" s="16" t="s">
        <v>30</v>
      </c>
      <c r="C41" s="16">
        <v>200</v>
      </c>
      <c r="D41" s="16">
        <v>94</v>
      </c>
      <c r="E41" s="16">
        <v>1</v>
      </c>
      <c r="F41" s="16"/>
      <c r="G41" s="49">
        <v>21.2</v>
      </c>
      <c r="H41" s="1">
        <v>3.2000000000000001E-2</v>
      </c>
      <c r="I41" s="1">
        <v>1.0999999999999999E-2</v>
      </c>
      <c r="J41" s="1">
        <v>0</v>
      </c>
      <c r="K41" s="1">
        <v>0</v>
      </c>
    </row>
    <row r="42" spans="1:15" x14ac:dyDescent="0.25">
      <c r="A42" s="15"/>
      <c r="B42" s="16" t="s">
        <v>16</v>
      </c>
      <c r="C42" s="16"/>
      <c r="D42" s="16">
        <f>SUM(D34:D41)</f>
        <v>890</v>
      </c>
      <c r="E42" s="16">
        <f t="shared" ref="E42:K42" si="4">SUM(E34:E41)</f>
        <v>30.009999999999998</v>
      </c>
      <c r="F42" s="16">
        <f t="shared" si="4"/>
        <v>27.14</v>
      </c>
      <c r="G42" s="16">
        <f t="shared" si="4"/>
        <v>141.35999999999999</v>
      </c>
      <c r="H42" s="16">
        <f t="shared" si="4"/>
        <v>0.33499999999999996</v>
      </c>
      <c r="I42" s="16">
        <f t="shared" si="4"/>
        <v>42.113000000000007</v>
      </c>
      <c r="J42" s="16">
        <f t="shared" si="4"/>
        <v>0.09</v>
      </c>
      <c r="K42" s="16">
        <f t="shared" si="4"/>
        <v>0.91999999999999993</v>
      </c>
    </row>
    <row r="43" spans="1:15" x14ac:dyDescent="0.25">
      <c r="A43" s="16"/>
      <c r="B43" s="18" t="s">
        <v>31</v>
      </c>
      <c r="C43" s="16"/>
      <c r="D43" s="16">
        <f>D32+D42</f>
        <v>1438</v>
      </c>
      <c r="E43" s="16">
        <f t="shared" ref="E43:K43" si="5">E32+E42</f>
        <v>44.283999999999999</v>
      </c>
      <c r="F43" s="16">
        <f t="shared" si="5"/>
        <v>50.489999999999995</v>
      </c>
      <c r="G43" s="16">
        <f t="shared" si="5"/>
        <v>204.01999999999998</v>
      </c>
      <c r="H43" s="16">
        <f t="shared" si="5"/>
        <v>0.70299999999999996</v>
      </c>
      <c r="I43" s="16">
        <f t="shared" si="5"/>
        <v>48.388000000000005</v>
      </c>
      <c r="J43" s="16">
        <f t="shared" si="5"/>
        <v>0.31900000000000001</v>
      </c>
      <c r="K43" s="16">
        <f t="shared" si="5"/>
        <v>3.387</v>
      </c>
    </row>
    <row r="44" spans="1:15" x14ac:dyDescent="0.25">
      <c r="A44" s="254" t="s">
        <v>53</v>
      </c>
      <c r="B44" s="255"/>
      <c r="C44" s="255"/>
      <c r="D44" s="255"/>
      <c r="E44" s="255"/>
      <c r="F44" s="255"/>
      <c r="G44" s="255"/>
      <c r="H44" s="101"/>
      <c r="I44" s="102"/>
      <c r="J44" s="102"/>
      <c r="K44" s="5"/>
    </row>
    <row r="45" spans="1:15" x14ac:dyDescent="0.25">
      <c r="A45" s="23"/>
      <c r="B45" s="245" t="s">
        <v>10</v>
      </c>
      <c r="C45" s="246"/>
      <c r="D45" s="246"/>
      <c r="E45" s="246"/>
      <c r="F45" s="246"/>
      <c r="G45" s="246"/>
      <c r="H45" s="101"/>
      <c r="I45" s="102"/>
      <c r="J45" s="102"/>
      <c r="K45" s="5"/>
    </row>
    <row r="46" spans="1:15" x14ac:dyDescent="0.25">
      <c r="A46" s="22">
        <v>451</v>
      </c>
      <c r="B46" s="1" t="s">
        <v>148</v>
      </c>
      <c r="C46" s="40">
        <v>75</v>
      </c>
      <c r="D46" s="16">
        <v>224</v>
      </c>
      <c r="E46" s="16">
        <v>8.16</v>
      </c>
      <c r="F46" s="16">
        <v>9.11</v>
      </c>
      <c r="G46" s="49">
        <v>8.7899999999999991</v>
      </c>
      <c r="H46" s="1">
        <v>0.08</v>
      </c>
      <c r="I46" s="1">
        <v>2.9</v>
      </c>
      <c r="J46" s="1">
        <v>0.1</v>
      </c>
      <c r="K46" s="1">
        <v>1.2</v>
      </c>
    </row>
    <row r="47" spans="1:15" x14ac:dyDescent="0.25">
      <c r="A47" s="22" t="s">
        <v>55</v>
      </c>
      <c r="B47" s="16" t="s">
        <v>56</v>
      </c>
      <c r="C47" s="16">
        <v>150</v>
      </c>
      <c r="D47" s="16">
        <v>155</v>
      </c>
      <c r="E47" s="16">
        <v>4.37</v>
      </c>
      <c r="F47" s="16">
        <v>4</v>
      </c>
      <c r="G47" s="49">
        <v>25.9</v>
      </c>
      <c r="H47" s="1">
        <v>0.12</v>
      </c>
      <c r="I47" s="1">
        <v>0</v>
      </c>
      <c r="J47" s="1">
        <v>9.0999999999999998E-2</v>
      </c>
      <c r="K47" s="1">
        <v>0.57999999999999996</v>
      </c>
    </row>
    <row r="48" spans="1:15" x14ac:dyDescent="0.25">
      <c r="A48" s="22">
        <v>630</v>
      </c>
      <c r="B48" s="16" t="s">
        <v>58</v>
      </c>
      <c r="C48" s="16">
        <v>200</v>
      </c>
      <c r="D48" s="16">
        <v>87</v>
      </c>
      <c r="E48" s="16">
        <v>1.6</v>
      </c>
      <c r="F48" s="16">
        <v>1.6</v>
      </c>
      <c r="G48" s="49">
        <v>17.3</v>
      </c>
      <c r="H48" s="1">
        <v>0.02</v>
      </c>
      <c r="I48" s="1">
        <v>0.6</v>
      </c>
      <c r="J48" s="1">
        <v>0.01</v>
      </c>
      <c r="K48" s="1">
        <v>0.03</v>
      </c>
    </row>
    <row r="49" spans="1:16" x14ac:dyDescent="0.25">
      <c r="A49" s="22"/>
      <c r="B49" s="23" t="s">
        <v>46</v>
      </c>
      <c r="C49" s="28" t="s">
        <v>160</v>
      </c>
      <c r="D49" s="28">
        <v>108</v>
      </c>
      <c r="E49" s="23">
        <v>3.6</v>
      </c>
      <c r="F49" s="23">
        <v>0.48</v>
      </c>
      <c r="G49" s="50">
        <v>21.6</v>
      </c>
      <c r="H49" s="1">
        <v>6.6000000000000003E-2</v>
      </c>
      <c r="I49" s="1">
        <v>0</v>
      </c>
      <c r="J49" s="1">
        <v>0</v>
      </c>
      <c r="K49" s="1">
        <v>0.28999999999999998</v>
      </c>
    </row>
    <row r="50" spans="1:16" x14ac:dyDescent="0.25">
      <c r="A50" s="23"/>
      <c r="B50" s="16" t="s">
        <v>38</v>
      </c>
      <c r="C50" s="16">
        <v>100</v>
      </c>
      <c r="D50" s="16">
        <v>36</v>
      </c>
      <c r="E50" s="16">
        <v>0.29599999999999999</v>
      </c>
      <c r="F50" s="16"/>
      <c r="G50" s="49">
        <v>9.4920000000000009</v>
      </c>
      <c r="H50" s="1">
        <v>8.0000000000000002E-3</v>
      </c>
      <c r="I50" s="1">
        <v>3.7</v>
      </c>
      <c r="J50" s="1"/>
      <c r="K50" s="1"/>
    </row>
    <row r="51" spans="1:16" x14ac:dyDescent="0.25">
      <c r="A51" s="23"/>
      <c r="B51" s="16" t="s">
        <v>16</v>
      </c>
      <c r="C51" s="16"/>
      <c r="D51" s="16">
        <f>SUM(D46:D50)</f>
        <v>610</v>
      </c>
      <c r="E51" s="16">
        <f t="shared" ref="E51:K51" si="6">SUM(E46:E50)</f>
        <v>18.026</v>
      </c>
      <c r="F51" s="16">
        <f t="shared" si="6"/>
        <v>15.19</v>
      </c>
      <c r="G51" s="16">
        <f t="shared" si="6"/>
        <v>83.082000000000008</v>
      </c>
      <c r="H51" s="16">
        <f t="shared" si="6"/>
        <v>0.29400000000000004</v>
      </c>
      <c r="I51" s="16">
        <f t="shared" si="6"/>
        <v>7.2</v>
      </c>
      <c r="J51" s="16">
        <f t="shared" si="6"/>
        <v>0.20100000000000001</v>
      </c>
      <c r="K51" s="16">
        <f t="shared" si="6"/>
        <v>2.0999999999999996</v>
      </c>
    </row>
    <row r="52" spans="1:16" x14ac:dyDescent="0.25">
      <c r="A52" s="23"/>
      <c r="B52" s="18" t="s">
        <v>17</v>
      </c>
      <c r="C52" s="16"/>
      <c r="D52" s="16"/>
      <c r="E52" s="16"/>
      <c r="F52" s="16"/>
      <c r="G52" s="49"/>
      <c r="H52" s="1"/>
      <c r="I52" s="1"/>
      <c r="J52" s="1"/>
      <c r="K52" s="1"/>
    </row>
    <row r="53" spans="1:16" x14ac:dyDescent="0.25">
      <c r="A53" s="23"/>
      <c r="B53" s="1" t="s">
        <v>116</v>
      </c>
      <c r="C53" s="17" t="s">
        <v>60</v>
      </c>
      <c r="D53" s="16">
        <v>14</v>
      </c>
      <c r="E53" s="16">
        <v>0.4</v>
      </c>
      <c r="F53" s="16"/>
      <c r="G53" s="49">
        <v>3.2</v>
      </c>
      <c r="H53" s="1">
        <v>2.5000000000000001E-2</v>
      </c>
      <c r="I53" s="1">
        <v>11.4</v>
      </c>
      <c r="J53" s="1"/>
      <c r="K53" s="1"/>
    </row>
    <row r="54" spans="1:16" ht="30" x14ac:dyDescent="0.25">
      <c r="A54" s="22">
        <v>124</v>
      </c>
      <c r="B54" s="42" t="s">
        <v>105</v>
      </c>
      <c r="C54" s="17" t="s">
        <v>52</v>
      </c>
      <c r="D54" s="16">
        <v>137</v>
      </c>
      <c r="E54" s="16">
        <v>5.16</v>
      </c>
      <c r="F54" s="16">
        <v>8.75</v>
      </c>
      <c r="G54" s="49">
        <v>10.88</v>
      </c>
      <c r="H54" s="1">
        <v>0.06</v>
      </c>
      <c r="I54" s="1">
        <v>10.7</v>
      </c>
      <c r="J54" s="1">
        <v>0.01</v>
      </c>
      <c r="K54" s="1">
        <v>0.5</v>
      </c>
    </row>
    <row r="55" spans="1:16" x14ac:dyDescent="0.25">
      <c r="A55" s="22">
        <v>448</v>
      </c>
      <c r="B55" s="1" t="s">
        <v>108</v>
      </c>
      <c r="C55" s="17">
        <v>75</v>
      </c>
      <c r="D55" s="16">
        <v>335</v>
      </c>
      <c r="E55" s="16">
        <v>17.52</v>
      </c>
      <c r="F55" s="16">
        <v>26.67</v>
      </c>
      <c r="G55" s="49">
        <v>4.87</v>
      </c>
      <c r="H55" s="1">
        <v>0.08</v>
      </c>
      <c r="I55" s="1">
        <v>8.6</v>
      </c>
      <c r="J55" s="1">
        <v>0.08</v>
      </c>
      <c r="K55" s="1">
        <v>0.9</v>
      </c>
    </row>
    <row r="56" spans="1:16" x14ac:dyDescent="0.25">
      <c r="A56" s="22">
        <v>520</v>
      </c>
      <c r="B56" s="1" t="s">
        <v>104</v>
      </c>
      <c r="C56" s="17">
        <v>150</v>
      </c>
      <c r="D56" s="16">
        <v>121</v>
      </c>
      <c r="E56" s="16">
        <v>2.42</v>
      </c>
      <c r="F56" s="16">
        <v>3.4649999999999999</v>
      </c>
      <c r="G56" s="49">
        <v>22.134</v>
      </c>
      <c r="H56" s="25">
        <v>0.13</v>
      </c>
      <c r="I56" s="25">
        <v>7.35</v>
      </c>
      <c r="J56" s="25">
        <v>2.3E-2</v>
      </c>
      <c r="K56" s="25">
        <v>2.5</v>
      </c>
    </row>
    <row r="57" spans="1:16" x14ac:dyDescent="0.25">
      <c r="A57" s="22">
        <v>638</v>
      </c>
      <c r="B57" s="1" t="s">
        <v>123</v>
      </c>
      <c r="C57" s="17">
        <v>200</v>
      </c>
      <c r="D57" s="17">
        <v>129</v>
      </c>
      <c r="E57" s="17">
        <v>0.6</v>
      </c>
      <c r="F57" s="17">
        <v>0</v>
      </c>
      <c r="G57" s="49">
        <v>31.6</v>
      </c>
      <c r="H57" s="1">
        <v>3.2000000000000001E-2</v>
      </c>
      <c r="I57" s="1">
        <v>0</v>
      </c>
      <c r="J57" s="1">
        <v>5.1999999999999998E-2</v>
      </c>
      <c r="K57" s="1">
        <v>0</v>
      </c>
    </row>
    <row r="58" spans="1:16" x14ac:dyDescent="0.25">
      <c r="A58" s="15"/>
      <c r="B58" s="1" t="s">
        <v>46</v>
      </c>
      <c r="C58" s="40" t="s">
        <v>161</v>
      </c>
      <c r="D58" s="16">
        <v>149</v>
      </c>
      <c r="E58" s="16">
        <v>4.96</v>
      </c>
      <c r="F58" s="16">
        <v>0.66</v>
      </c>
      <c r="G58" s="49">
        <v>29.79</v>
      </c>
      <c r="H58" s="1">
        <v>6.6000000000000003E-2</v>
      </c>
      <c r="I58" s="1">
        <v>0</v>
      </c>
      <c r="J58" s="1">
        <v>0</v>
      </c>
      <c r="K58" s="1">
        <v>0.28999999999999998</v>
      </c>
    </row>
    <row r="59" spans="1:16" x14ac:dyDescent="0.25">
      <c r="A59" s="15"/>
      <c r="B59" s="16" t="s">
        <v>16</v>
      </c>
      <c r="C59" s="16"/>
      <c r="D59" s="16">
        <f>SUM(D53:D58)</f>
        <v>885</v>
      </c>
      <c r="E59" s="16">
        <f t="shared" ref="E59:K59" si="7">SUM(E53:E58)</f>
        <v>31.060000000000002</v>
      </c>
      <c r="F59" s="16">
        <f t="shared" si="7"/>
        <v>39.545000000000002</v>
      </c>
      <c r="G59" s="16">
        <f t="shared" si="7"/>
        <v>102.47399999999999</v>
      </c>
      <c r="H59" s="16">
        <f t="shared" si="7"/>
        <v>0.39299999999999996</v>
      </c>
      <c r="I59" s="16">
        <f t="shared" si="7"/>
        <v>38.050000000000004</v>
      </c>
      <c r="J59" s="16">
        <f t="shared" si="7"/>
        <v>0.16499999999999998</v>
      </c>
      <c r="K59" s="16">
        <f t="shared" si="7"/>
        <v>4.1899999999999995</v>
      </c>
    </row>
    <row r="60" spans="1:16" x14ac:dyDescent="0.25">
      <c r="A60" s="16"/>
      <c r="B60" s="18" t="s">
        <v>31</v>
      </c>
      <c r="C60" s="16"/>
      <c r="D60" s="16">
        <f>D59+D51</f>
        <v>1495</v>
      </c>
      <c r="E60" s="16">
        <f t="shared" ref="E60:K60" si="8">E59+E51</f>
        <v>49.085999999999999</v>
      </c>
      <c r="F60" s="16">
        <f t="shared" si="8"/>
        <v>54.734999999999999</v>
      </c>
      <c r="G60" s="16">
        <f t="shared" si="8"/>
        <v>185.55599999999998</v>
      </c>
      <c r="H60" s="16">
        <f t="shared" si="8"/>
        <v>0.68700000000000006</v>
      </c>
      <c r="I60" s="16">
        <f t="shared" si="8"/>
        <v>45.250000000000007</v>
      </c>
      <c r="J60" s="16">
        <f t="shared" si="8"/>
        <v>0.36599999999999999</v>
      </c>
      <c r="K60" s="16">
        <f t="shared" si="8"/>
        <v>6.2899999999999991</v>
      </c>
    </row>
    <row r="61" spans="1:16" x14ac:dyDescent="0.25">
      <c r="A61" s="242" t="s">
        <v>61</v>
      </c>
      <c r="B61" s="243"/>
      <c r="C61" s="243"/>
      <c r="D61" s="243"/>
      <c r="E61" s="243"/>
      <c r="F61" s="243"/>
      <c r="G61" s="243"/>
      <c r="H61" s="101"/>
      <c r="I61" s="102"/>
      <c r="J61" s="102"/>
      <c r="K61" s="5"/>
      <c r="M61" s="46"/>
      <c r="N61" s="46"/>
      <c r="O61" s="46"/>
      <c r="P61" s="46"/>
    </row>
    <row r="62" spans="1:16" x14ac:dyDescent="0.25">
      <c r="A62" s="16"/>
      <c r="B62" s="245" t="s">
        <v>10</v>
      </c>
      <c r="C62" s="246"/>
      <c r="D62" s="246"/>
      <c r="E62" s="246"/>
      <c r="F62" s="246"/>
      <c r="G62" s="246"/>
      <c r="H62" s="101"/>
      <c r="I62" s="102"/>
      <c r="J62" s="102"/>
      <c r="K62" s="5"/>
      <c r="M62" s="46"/>
      <c r="N62" s="46"/>
      <c r="O62" s="46"/>
      <c r="P62" s="46"/>
    </row>
    <row r="63" spans="1:16" x14ac:dyDescent="0.25">
      <c r="A63" s="22"/>
      <c r="B63" s="23" t="s">
        <v>15</v>
      </c>
      <c r="C63" s="24">
        <v>15</v>
      </c>
      <c r="D63" s="24">
        <v>56</v>
      </c>
      <c r="E63" s="23">
        <v>4.16</v>
      </c>
      <c r="F63" s="23">
        <v>4.29</v>
      </c>
      <c r="G63" s="50">
        <v>0</v>
      </c>
      <c r="H63" s="25">
        <v>2E-3</v>
      </c>
      <c r="I63" s="25">
        <v>1.0999999999999999E-2</v>
      </c>
      <c r="J63" s="25">
        <v>4.8000000000000001E-2</v>
      </c>
      <c r="K63" s="25"/>
    </row>
    <row r="64" spans="1:16" x14ac:dyDescent="0.25">
      <c r="A64" s="22">
        <v>311</v>
      </c>
      <c r="B64" s="25" t="s">
        <v>117</v>
      </c>
      <c r="C64" s="24" t="s">
        <v>62</v>
      </c>
      <c r="D64" s="24">
        <v>292</v>
      </c>
      <c r="E64" s="23">
        <v>7.7</v>
      </c>
      <c r="F64" s="23">
        <v>9.8000000000000007</v>
      </c>
      <c r="G64" s="50">
        <v>38.5</v>
      </c>
      <c r="H64" s="1">
        <v>0.4</v>
      </c>
      <c r="I64" s="1">
        <v>1.6</v>
      </c>
      <c r="J64" s="1">
        <v>0.2</v>
      </c>
      <c r="K64" s="1">
        <v>1.2</v>
      </c>
      <c r="M64" s="105"/>
    </row>
    <row r="65" spans="1:11" ht="21" customHeight="1" x14ac:dyDescent="0.25">
      <c r="A65" s="22">
        <v>692</v>
      </c>
      <c r="B65" s="23" t="s">
        <v>13</v>
      </c>
      <c r="C65" s="24">
        <v>200</v>
      </c>
      <c r="D65" s="24">
        <v>109</v>
      </c>
      <c r="E65" s="23">
        <v>1.5</v>
      </c>
      <c r="F65" s="23">
        <v>1.5</v>
      </c>
      <c r="G65" s="50">
        <v>20.399999999999999</v>
      </c>
      <c r="H65" s="25">
        <v>5.3999999999999999E-2</v>
      </c>
      <c r="I65" s="25">
        <v>0.39</v>
      </c>
      <c r="J65" s="25">
        <v>9.2999999999999999E-2</v>
      </c>
      <c r="K65" s="25">
        <v>0.6</v>
      </c>
    </row>
    <row r="66" spans="1:11" x14ac:dyDescent="0.25">
      <c r="A66" s="22"/>
      <c r="B66" s="23" t="s">
        <v>46</v>
      </c>
      <c r="C66" s="28" t="s">
        <v>160</v>
      </c>
      <c r="D66" s="28">
        <v>108</v>
      </c>
      <c r="E66" s="23">
        <v>3.6</v>
      </c>
      <c r="F66" s="23">
        <v>0.48</v>
      </c>
      <c r="G66" s="50">
        <v>21.6</v>
      </c>
      <c r="H66" s="1">
        <v>6.6000000000000003E-2</v>
      </c>
      <c r="I66" s="1">
        <v>0</v>
      </c>
      <c r="J66" s="1">
        <v>0</v>
      </c>
      <c r="K66" s="1">
        <v>0.28999999999999998</v>
      </c>
    </row>
    <row r="67" spans="1:11" x14ac:dyDescent="0.25">
      <c r="A67" s="22"/>
      <c r="B67" s="23" t="s">
        <v>29</v>
      </c>
      <c r="C67" s="23">
        <v>100</v>
      </c>
      <c r="D67" s="23">
        <v>21</v>
      </c>
      <c r="E67" s="23">
        <v>0.66600000000000004</v>
      </c>
      <c r="F67" s="23">
        <v>0</v>
      </c>
      <c r="G67" s="50">
        <v>7.056</v>
      </c>
      <c r="H67" s="1">
        <v>3.2000000000000001E-2</v>
      </c>
      <c r="I67" s="1">
        <v>17.073</v>
      </c>
      <c r="J67" s="1">
        <v>0</v>
      </c>
      <c r="K67" s="1">
        <v>0</v>
      </c>
    </row>
    <row r="68" spans="1:11" x14ac:dyDescent="0.25">
      <c r="A68" s="23"/>
      <c r="B68" s="23" t="s">
        <v>16</v>
      </c>
      <c r="C68" s="24"/>
      <c r="D68" s="24">
        <f>SUM(D63:D67)</f>
        <v>586</v>
      </c>
      <c r="E68" s="24">
        <f t="shared" ref="E68:K68" si="9">SUM(E63:E67)</f>
        <v>17.626000000000001</v>
      </c>
      <c r="F68" s="24">
        <f t="shared" si="9"/>
        <v>16.07</v>
      </c>
      <c r="G68" s="24">
        <f t="shared" si="9"/>
        <v>87.555999999999997</v>
      </c>
      <c r="H68" s="24">
        <f t="shared" si="9"/>
        <v>0.55400000000000005</v>
      </c>
      <c r="I68" s="24">
        <f t="shared" si="9"/>
        <v>19.074000000000002</v>
      </c>
      <c r="J68" s="24">
        <f t="shared" si="9"/>
        <v>0.34099999999999997</v>
      </c>
      <c r="K68" s="24">
        <f t="shared" si="9"/>
        <v>2.09</v>
      </c>
    </row>
    <row r="69" spans="1:11" x14ac:dyDescent="0.25">
      <c r="A69" s="23"/>
      <c r="B69" s="26" t="s">
        <v>17</v>
      </c>
      <c r="C69" s="23"/>
      <c r="D69" s="23"/>
      <c r="E69" s="23"/>
      <c r="F69" s="23"/>
      <c r="G69" s="50"/>
      <c r="H69" s="1"/>
      <c r="I69" s="1"/>
      <c r="J69" s="1"/>
      <c r="K69" s="1"/>
    </row>
    <row r="70" spans="1:11" x14ac:dyDescent="0.25">
      <c r="A70" s="22">
        <v>62</v>
      </c>
      <c r="B70" s="25" t="s">
        <v>162</v>
      </c>
      <c r="C70" s="24">
        <v>100</v>
      </c>
      <c r="D70" s="24">
        <v>84</v>
      </c>
      <c r="E70" s="24">
        <v>1.4</v>
      </c>
      <c r="F70" s="24">
        <v>5</v>
      </c>
      <c r="G70" s="48">
        <v>9.1999999999999993</v>
      </c>
      <c r="H70" s="1">
        <v>2.1999999999999999E-2</v>
      </c>
      <c r="I70" s="1">
        <v>5.6909999999999998</v>
      </c>
      <c r="J70" s="1"/>
      <c r="K70" s="1"/>
    </row>
    <row r="71" spans="1:11" x14ac:dyDescent="0.25">
      <c r="A71" s="22">
        <v>171</v>
      </c>
      <c r="B71" s="23" t="s">
        <v>64</v>
      </c>
      <c r="C71" s="24" t="s">
        <v>66</v>
      </c>
      <c r="D71" s="24">
        <v>183</v>
      </c>
      <c r="E71" s="24">
        <v>5.2</v>
      </c>
      <c r="F71" s="24">
        <v>5.15</v>
      </c>
      <c r="G71" s="48">
        <v>29</v>
      </c>
      <c r="H71" s="1">
        <v>0.01</v>
      </c>
      <c r="I71" s="1">
        <v>8.25</v>
      </c>
      <c r="J71" s="1">
        <v>1</v>
      </c>
      <c r="K71" s="1">
        <v>0.25</v>
      </c>
    </row>
    <row r="72" spans="1:11" x14ac:dyDescent="0.25">
      <c r="A72" s="22">
        <v>443</v>
      </c>
      <c r="B72" s="23" t="s">
        <v>65</v>
      </c>
      <c r="C72" s="28">
        <v>150</v>
      </c>
      <c r="D72" s="24">
        <v>342</v>
      </c>
      <c r="E72" s="24">
        <v>17.329999999999998</v>
      </c>
      <c r="F72" s="24">
        <v>17.940000000000001</v>
      </c>
      <c r="G72" s="48">
        <v>28.53</v>
      </c>
      <c r="H72" s="1">
        <v>0.03</v>
      </c>
      <c r="I72" s="1">
        <v>0.88</v>
      </c>
      <c r="J72" s="1">
        <v>0.13</v>
      </c>
      <c r="K72" s="1"/>
    </row>
    <row r="73" spans="1:11" ht="14.25" customHeight="1" x14ac:dyDescent="0.25">
      <c r="A73" s="22" t="s">
        <v>150</v>
      </c>
      <c r="B73" s="25" t="s">
        <v>151</v>
      </c>
      <c r="C73" s="24">
        <v>200</v>
      </c>
      <c r="D73" s="24">
        <v>60</v>
      </c>
      <c r="E73" s="24">
        <v>0.2</v>
      </c>
      <c r="F73" s="24"/>
      <c r="G73" s="48">
        <v>15.1</v>
      </c>
      <c r="H73" s="1">
        <v>0.15</v>
      </c>
      <c r="I73" s="1">
        <v>1.3</v>
      </c>
      <c r="J73" s="1">
        <v>0.04</v>
      </c>
      <c r="K73" s="1">
        <v>0.17</v>
      </c>
    </row>
    <row r="74" spans="1:11" x14ac:dyDescent="0.25">
      <c r="A74" s="22"/>
      <c r="B74" s="1" t="s">
        <v>46</v>
      </c>
      <c r="C74" s="40" t="s">
        <v>166</v>
      </c>
      <c r="D74" s="28">
        <v>108</v>
      </c>
      <c r="E74" s="23">
        <v>3.6</v>
      </c>
      <c r="F74" s="23">
        <v>0.48</v>
      </c>
      <c r="G74" s="50">
        <v>21.6</v>
      </c>
      <c r="H74" s="1">
        <v>6.6000000000000003E-2</v>
      </c>
      <c r="I74" s="1">
        <v>0</v>
      </c>
      <c r="J74" s="1">
        <v>0</v>
      </c>
      <c r="K74" s="1">
        <v>0.28999999999999998</v>
      </c>
    </row>
    <row r="75" spans="1:11" x14ac:dyDescent="0.25">
      <c r="A75" s="22" t="s">
        <v>20</v>
      </c>
      <c r="B75" s="23" t="s">
        <v>30</v>
      </c>
      <c r="C75" s="24">
        <v>200</v>
      </c>
      <c r="D75" s="24">
        <v>94</v>
      </c>
      <c r="E75" s="24">
        <v>1</v>
      </c>
      <c r="F75" s="24"/>
      <c r="G75" s="48">
        <v>21.2</v>
      </c>
      <c r="H75" s="1">
        <v>3.2000000000000001E-2</v>
      </c>
      <c r="I75" s="1">
        <v>1.0999999999999999E-2</v>
      </c>
      <c r="J75" s="1">
        <v>0</v>
      </c>
      <c r="K75" s="1">
        <v>0</v>
      </c>
    </row>
    <row r="76" spans="1:11" x14ac:dyDescent="0.25">
      <c r="A76" s="22"/>
      <c r="B76" s="23" t="s">
        <v>16</v>
      </c>
      <c r="C76" s="24"/>
      <c r="D76" s="24">
        <f>SUM(D70:D75)</f>
        <v>871</v>
      </c>
      <c r="E76" s="24">
        <f t="shared" ref="E76:K76" si="10">SUM(E70:E75)</f>
        <v>28.73</v>
      </c>
      <c r="F76" s="24">
        <f t="shared" si="10"/>
        <v>28.570000000000004</v>
      </c>
      <c r="G76" s="24">
        <f t="shared" si="10"/>
        <v>124.63000000000001</v>
      </c>
      <c r="H76" s="24">
        <f t="shared" si="10"/>
        <v>0.31000000000000005</v>
      </c>
      <c r="I76" s="24">
        <f t="shared" si="10"/>
        <v>16.131999999999998</v>
      </c>
      <c r="J76" s="24">
        <f t="shared" si="10"/>
        <v>1.17</v>
      </c>
      <c r="K76" s="24">
        <f t="shared" si="10"/>
        <v>0.71</v>
      </c>
    </row>
    <row r="77" spans="1:11" x14ac:dyDescent="0.25">
      <c r="A77" s="22"/>
      <c r="B77" s="26" t="s">
        <v>31</v>
      </c>
      <c r="C77" s="24"/>
      <c r="D77" s="24">
        <f>D76+D68</f>
        <v>1457</v>
      </c>
      <c r="E77" s="24">
        <f t="shared" ref="E77:K77" si="11">E76+E68</f>
        <v>46.356000000000002</v>
      </c>
      <c r="F77" s="24">
        <f t="shared" si="11"/>
        <v>44.64</v>
      </c>
      <c r="G77" s="24">
        <f t="shared" si="11"/>
        <v>212.18600000000001</v>
      </c>
      <c r="H77" s="24">
        <f t="shared" si="11"/>
        <v>0.8640000000000001</v>
      </c>
      <c r="I77" s="24">
        <f t="shared" si="11"/>
        <v>35.206000000000003</v>
      </c>
      <c r="J77" s="24">
        <f t="shared" si="11"/>
        <v>1.5109999999999999</v>
      </c>
      <c r="K77" s="24">
        <f t="shared" si="11"/>
        <v>2.8</v>
      </c>
    </row>
    <row r="78" spans="1:11" x14ac:dyDescent="0.25">
      <c r="A78" s="249" t="s">
        <v>67</v>
      </c>
      <c r="B78" s="241"/>
      <c r="C78" s="241"/>
      <c r="D78" s="241"/>
      <c r="E78" s="241"/>
      <c r="F78" s="241"/>
      <c r="G78" s="241"/>
      <c r="H78" s="101"/>
      <c r="I78" s="102"/>
      <c r="J78" s="102"/>
      <c r="K78" s="5"/>
    </row>
    <row r="79" spans="1:11" x14ac:dyDescent="0.25">
      <c r="A79" s="22"/>
      <c r="B79" s="240" t="s">
        <v>10</v>
      </c>
      <c r="C79" s="241"/>
      <c r="D79" s="241"/>
      <c r="E79" s="241"/>
      <c r="F79" s="241"/>
      <c r="G79" s="241"/>
      <c r="H79" s="101"/>
      <c r="I79" s="102"/>
      <c r="J79" s="102"/>
      <c r="K79" s="5"/>
    </row>
    <row r="80" spans="1:11" ht="31.5" customHeight="1" x14ac:dyDescent="0.25">
      <c r="A80" s="22">
        <v>233</v>
      </c>
      <c r="B80" s="45" t="s">
        <v>169</v>
      </c>
      <c r="C80" s="17">
        <v>150</v>
      </c>
      <c r="D80" s="16">
        <v>248</v>
      </c>
      <c r="E80" s="16">
        <v>10.3</v>
      </c>
      <c r="F80" s="16">
        <v>11.7</v>
      </c>
      <c r="G80" s="49">
        <v>25.6</v>
      </c>
      <c r="H80" s="1"/>
      <c r="I80" s="1"/>
      <c r="J80" s="1"/>
      <c r="K80" s="1"/>
    </row>
    <row r="81" spans="1:21" x14ac:dyDescent="0.25">
      <c r="A81" s="15" t="s">
        <v>69</v>
      </c>
      <c r="B81" s="16" t="s">
        <v>68</v>
      </c>
      <c r="C81" s="17">
        <v>200</v>
      </c>
      <c r="D81" s="17">
        <v>64</v>
      </c>
      <c r="E81" s="17"/>
      <c r="F81" s="17"/>
      <c r="G81" s="51">
        <v>16.7</v>
      </c>
      <c r="H81" s="1">
        <v>0</v>
      </c>
      <c r="I81" s="1">
        <v>30</v>
      </c>
      <c r="J81" s="1">
        <v>0</v>
      </c>
      <c r="K81" s="1">
        <v>0</v>
      </c>
    </row>
    <row r="82" spans="1:21" x14ac:dyDescent="0.25">
      <c r="A82" s="15"/>
      <c r="B82" s="23" t="s">
        <v>46</v>
      </c>
      <c r="C82" s="28" t="s">
        <v>160</v>
      </c>
      <c r="D82" s="28">
        <v>108</v>
      </c>
      <c r="E82" s="23">
        <v>3.6</v>
      </c>
      <c r="F82" s="23">
        <v>0.48</v>
      </c>
      <c r="G82" s="50">
        <v>21.6</v>
      </c>
      <c r="H82" s="1">
        <v>6.6000000000000003E-2</v>
      </c>
      <c r="I82" s="1">
        <v>0</v>
      </c>
      <c r="J82" s="1">
        <v>0</v>
      </c>
      <c r="K82" s="1">
        <v>0.28999999999999998</v>
      </c>
    </row>
    <row r="83" spans="1:21" x14ac:dyDescent="0.25">
      <c r="A83" s="15" t="s">
        <v>20</v>
      </c>
      <c r="B83" s="16" t="s">
        <v>18</v>
      </c>
      <c r="C83" s="16">
        <v>100</v>
      </c>
      <c r="D83" s="16">
        <v>85</v>
      </c>
      <c r="E83" s="16">
        <v>5</v>
      </c>
      <c r="F83" s="16">
        <v>3.2</v>
      </c>
      <c r="G83" s="49">
        <v>8.48</v>
      </c>
      <c r="H83" s="1">
        <v>0.03</v>
      </c>
      <c r="I83" s="1">
        <v>0.26200000000000001</v>
      </c>
      <c r="J83" s="1">
        <v>1.2E-2</v>
      </c>
      <c r="K83" s="1"/>
    </row>
    <row r="84" spans="1:21" x14ac:dyDescent="0.25">
      <c r="A84" s="16"/>
      <c r="B84" s="16" t="s">
        <v>16</v>
      </c>
      <c r="C84" s="17"/>
      <c r="D84" s="17">
        <f>SUM(D80:D83)</f>
        <v>505</v>
      </c>
      <c r="E84" s="17">
        <f t="shared" ref="E84:K84" si="12">SUM(E80:E83)</f>
        <v>18.899999999999999</v>
      </c>
      <c r="F84" s="17">
        <f t="shared" si="12"/>
        <v>15.379999999999999</v>
      </c>
      <c r="G84" s="17">
        <f t="shared" si="12"/>
        <v>72.38</v>
      </c>
      <c r="H84" s="17">
        <f t="shared" si="12"/>
        <v>9.6000000000000002E-2</v>
      </c>
      <c r="I84" s="17">
        <f t="shared" si="12"/>
        <v>30.262</v>
      </c>
      <c r="J84" s="17">
        <f t="shared" si="12"/>
        <v>1.2E-2</v>
      </c>
      <c r="K84" s="17">
        <f t="shared" si="12"/>
        <v>0.28999999999999998</v>
      </c>
    </row>
    <row r="85" spans="1:21" x14ac:dyDescent="0.25">
      <c r="A85" s="16"/>
      <c r="B85" s="18" t="s">
        <v>17</v>
      </c>
      <c r="C85" s="16"/>
      <c r="D85" s="16"/>
      <c r="E85" s="16"/>
      <c r="F85" s="16"/>
      <c r="G85" s="49"/>
      <c r="H85" s="1"/>
      <c r="I85" s="1"/>
      <c r="J85" s="1"/>
      <c r="K85" s="1"/>
    </row>
    <row r="86" spans="1:21" x14ac:dyDescent="0.25">
      <c r="A86" s="22" t="s">
        <v>69</v>
      </c>
      <c r="B86" s="25" t="s">
        <v>163</v>
      </c>
      <c r="C86" s="23">
        <v>100</v>
      </c>
      <c r="D86" s="24">
        <v>76</v>
      </c>
      <c r="E86" s="24">
        <v>1.43</v>
      </c>
      <c r="F86" s="24">
        <v>4.99</v>
      </c>
      <c r="G86" s="48">
        <v>8.32</v>
      </c>
      <c r="H86" s="1">
        <v>2.1999999999999999E-2</v>
      </c>
      <c r="I86" s="1">
        <v>5.6909999999999998</v>
      </c>
      <c r="J86" s="1"/>
      <c r="K86" s="1"/>
    </row>
    <row r="87" spans="1:21" ht="30" x14ac:dyDescent="0.25">
      <c r="A87" s="22">
        <v>132</v>
      </c>
      <c r="B87" s="27" t="s">
        <v>71</v>
      </c>
      <c r="C87" s="24" t="s">
        <v>52</v>
      </c>
      <c r="D87" s="24">
        <v>176</v>
      </c>
      <c r="E87" s="24">
        <v>6.26</v>
      </c>
      <c r="F87" s="24">
        <v>8.92</v>
      </c>
      <c r="G87" s="48">
        <v>18.97</v>
      </c>
      <c r="H87" s="1">
        <v>0.12</v>
      </c>
      <c r="I87" s="1">
        <v>12.7</v>
      </c>
      <c r="J87" s="1">
        <v>1</v>
      </c>
      <c r="K87" s="1">
        <v>1.5</v>
      </c>
    </row>
    <row r="88" spans="1:21" x14ac:dyDescent="0.25">
      <c r="A88" s="22">
        <v>388</v>
      </c>
      <c r="B88" s="1" t="s">
        <v>164</v>
      </c>
      <c r="C88" s="40">
        <v>75</v>
      </c>
      <c r="D88" s="16">
        <v>163</v>
      </c>
      <c r="E88" s="16">
        <v>10.48</v>
      </c>
      <c r="F88" s="16">
        <v>9.4499999999999993</v>
      </c>
      <c r="G88" s="49">
        <v>8.9700000000000006</v>
      </c>
      <c r="H88" s="1">
        <v>0.1</v>
      </c>
      <c r="I88" s="1">
        <v>5.4</v>
      </c>
      <c r="J88" s="1">
        <v>0.8</v>
      </c>
      <c r="K88" s="1">
        <v>2.8</v>
      </c>
    </row>
    <row r="89" spans="1:21" x14ac:dyDescent="0.25">
      <c r="A89" s="22">
        <v>510</v>
      </c>
      <c r="B89" s="25" t="s">
        <v>101</v>
      </c>
      <c r="C89" s="24">
        <v>150</v>
      </c>
      <c r="D89" s="23">
        <v>157</v>
      </c>
      <c r="E89" s="23">
        <v>4.75</v>
      </c>
      <c r="F89" s="23">
        <v>5.57</v>
      </c>
      <c r="G89" s="50">
        <v>23.33</v>
      </c>
      <c r="H89" s="25">
        <v>0.32200000000000001</v>
      </c>
      <c r="I89" s="25"/>
      <c r="J89" s="25">
        <v>1.2999999999999999E-2</v>
      </c>
      <c r="K89" s="25"/>
      <c r="L89" s="54"/>
      <c r="M89" s="54"/>
      <c r="N89" s="54"/>
      <c r="O89" s="54"/>
      <c r="P89" s="2"/>
      <c r="Q89" s="2"/>
      <c r="R89" s="2"/>
      <c r="S89" s="2"/>
      <c r="T89" s="2"/>
      <c r="U89" s="2"/>
    </row>
    <row r="90" spans="1:21" x14ac:dyDescent="0.25">
      <c r="A90" s="22">
        <v>638</v>
      </c>
      <c r="B90" s="23" t="s">
        <v>28</v>
      </c>
      <c r="C90" s="24">
        <v>200</v>
      </c>
      <c r="D90" s="24">
        <v>137</v>
      </c>
      <c r="E90" s="24">
        <v>1.04</v>
      </c>
      <c r="F90" s="24"/>
      <c r="G90" s="48">
        <v>31.61</v>
      </c>
      <c r="H90" s="1">
        <v>0.02</v>
      </c>
      <c r="I90" s="1">
        <v>0.89</v>
      </c>
      <c r="J90" s="1">
        <v>0</v>
      </c>
      <c r="K90" s="1">
        <v>0</v>
      </c>
    </row>
    <row r="91" spans="1:21" x14ac:dyDescent="0.25">
      <c r="A91" s="22"/>
      <c r="B91" s="1" t="s">
        <v>46</v>
      </c>
      <c r="C91" s="40" t="s">
        <v>160</v>
      </c>
      <c r="D91" s="28">
        <v>108</v>
      </c>
      <c r="E91" s="23">
        <v>3.6</v>
      </c>
      <c r="F91" s="23">
        <v>0.48</v>
      </c>
      <c r="G91" s="50">
        <v>21.6</v>
      </c>
      <c r="H91" s="1">
        <v>6.6000000000000003E-2</v>
      </c>
      <c r="I91" s="1">
        <v>0</v>
      </c>
      <c r="J91" s="1">
        <v>0</v>
      </c>
      <c r="K91" s="1">
        <v>0.28999999999999998</v>
      </c>
    </row>
    <row r="92" spans="1:21" x14ac:dyDescent="0.25">
      <c r="A92" s="22" t="s">
        <v>20</v>
      </c>
      <c r="B92" s="23" t="s">
        <v>30</v>
      </c>
      <c r="C92" s="24">
        <v>200</v>
      </c>
      <c r="D92" s="24">
        <v>94</v>
      </c>
      <c r="E92" s="24">
        <v>1</v>
      </c>
      <c r="F92" s="24"/>
      <c r="G92" s="48">
        <v>21.2</v>
      </c>
      <c r="H92" s="1">
        <v>3.2000000000000001E-2</v>
      </c>
      <c r="I92" s="1">
        <v>1.0999999999999999E-2</v>
      </c>
      <c r="J92" s="1">
        <v>0</v>
      </c>
      <c r="K92" s="1">
        <v>0</v>
      </c>
    </row>
    <row r="93" spans="1:21" x14ac:dyDescent="0.25">
      <c r="A93" s="22"/>
      <c r="B93" s="23" t="s">
        <v>16</v>
      </c>
      <c r="C93" s="23"/>
      <c r="D93" s="23">
        <f>SUM(D86:D92)</f>
        <v>911</v>
      </c>
      <c r="E93" s="23">
        <f t="shared" ref="E93:K93" si="13">SUM(E86:E92)</f>
        <v>28.560000000000002</v>
      </c>
      <c r="F93" s="23">
        <f t="shared" si="13"/>
        <v>29.41</v>
      </c>
      <c r="G93" s="23">
        <f t="shared" si="13"/>
        <v>133.99999999999997</v>
      </c>
      <c r="H93" s="23">
        <f t="shared" si="13"/>
        <v>0.68200000000000016</v>
      </c>
      <c r="I93" s="23">
        <f t="shared" si="13"/>
        <v>24.691999999999997</v>
      </c>
      <c r="J93" s="23">
        <f t="shared" si="13"/>
        <v>1.8129999999999999</v>
      </c>
      <c r="K93" s="23">
        <f t="shared" si="13"/>
        <v>4.59</v>
      </c>
    </row>
    <row r="94" spans="1:21" x14ac:dyDescent="0.25">
      <c r="A94" s="22"/>
      <c r="B94" s="26" t="s">
        <v>31</v>
      </c>
      <c r="C94" s="23"/>
      <c r="D94" s="23">
        <f>D93+D84</f>
        <v>1416</v>
      </c>
      <c r="E94" s="23">
        <f t="shared" ref="E94:K94" si="14">E93+E84</f>
        <v>47.46</v>
      </c>
      <c r="F94" s="23">
        <f t="shared" si="14"/>
        <v>44.79</v>
      </c>
      <c r="G94" s="23">
        <f t="shared" si="14"/>
        <v>206.37999999999997</v>
      </c>
      <c r="H94" s="23">
        <f t="shared" si="14"/>
        <v>0.77800000000000014</v>
      </c>
      <c r="I94" s="23">
        <f t="shared" si="14"/>
        <v>54.953999999999994</v>
      </c>
      <c r="J94" s="23">
        <f t="shared" si="14"/>
        <v>1.825</v>
      </c>
      <c r="K94" s="23">
        <f t="shared" si="14"/>
        <v>4.88</v>
      </c>
    </row>
    <row r="95" spans="1:21" x14ac:dyDescent="0.25">
      <c r="A95" s="249" t="s">
        <v>73</v>
      </c>
      <c r="B95" s="241"/>
      <c r="C95" s="241"/>
      <c r="D95" s="241"/>
      <c r="E95" s="241"/>
      <c r="F95" s="241"/>
      <c r="G95" s="241"/>
      <c r="H95" s="101"/>
      <c r="I95" s="102"/>
      <c r="J95" s="102"/>
      <c r="K95" s="5"/>
    </row>
    <row r="96" spans="1:21" x14ac:dyDescent="0.25">
      <c r="A96" s="249" t="s">
        <v>9</v>
      </c>
      <c r="B96" s="251"/>
      <c r="C96" s="251"/>
      <c r="D96" s="251"/>
      <c r="E96" s="251"/>
      <c r="F96" s="251"/>
      <c r="G96" s="251"/>
      <c r="H96" s="101"/>
      <c r="I96" s="102"/>
      <c r="J96" s="102"/>
      <c r="K96" s="5"/>
    </row>
    <row r="97" spans="1:12" x14ac:dyDescent="0.25">
      <c r="A97" s="23"/>
      <c r="B97" s="240" t="s">
        <v>10</v>
      </c>
      <c r="C97" s="241"/>
      <c r="D97" s="241"/>
      <c r="E97" s="241"/>
      <c r="F97" s="241"/>
      <c r="G97" s="241"/>
      <c r="H97" s="101"/>
      <c r="I97" s="102"/>
      <c r="J97" s="102"/>
      <c r="K97" s="5"/>
    </row>
    <row r="98" spans="1:12" x14ac:dyDescent="0.25">
      <c r="A98" s="22">
        <v>311</v>
      </c>
      <c r="B98" s="25" t="s">
        <v>118</v>
      </c>
      <c r="C98" s="24" t="s">
        <v>62</v>
      </c>
      <c r="D98" s="24">
        <v>292</v>
      </c>
      <c r="E98" s="24">
        <v>7.7</v>
      </c>
      <c r="F98" s="24">
        <v>11.8</v>
      </c>
      <c r="G98" s="48">
        <v>38.5</v>
      </c>
      <c r="H98" s="25">
        <v>5.3999999999999999E-2</v>
      </c>
      <c r="I98" s="25">
        <v>0.39</v>
      </c>
      <c r="J98" s="25">
        <v>9.2999999999999999E-2</v>
      </c>
      <c r="K98" s="25">
        <v>0.6</v>
      </c>
      <c r="L98" s="106"/>
    </row>
    <row r="99" spans="1:12" x14ac:dyDescent="0.25">
      <c r="A99" s="22">
        <v>685</v>
      </c>
      <c r="B99" s="23" t="s">
        <v>74</v>
      </c>
      <c r="C99" s="24" t="s">
        <v>75</v>
      </c>
      <c r="D99" s="24">
        <v>58</v>
      </c>
      <c r="E99" s="24">
        <v>0.2</v>
      </c>
      <c r="F99" s="24">
        <v>0.01</v>
      </c>
      <c r="G99" s="48">
        <v>15.1</v>
      </c>
      <c r="H99" s="1">
        <v>0</v>
      </c>
      <c r="I99" s="1">
        <v>0.18</v>
      </c>
      <c r="J99" s="1">
        <v>0</v>
      </c>
      <c r="K99" s="1">
        <v>0</v>
      </c>
    </row>
    <row r="100" spans="1:12" x14ac:dyDescent="0.25">
      <c r="A100" s="22"/>
      <c r="B100" s="23" t="s">
        <v>46</v>
      </c>
      <c r="C100" s="28" t="s">
        <v>160</v>
      </c>
      <c r="D100" s="28">
        <v>108</v>
      </c>
      <c r="E100" s="23">
        <v>3.6</v>
      </c>
      <c r="F100" s="23">
        <v>0.48</v>
      </c>
      <c r="G100" s="50">
        <v>21.6</v>
      </c>
      <c r="H100" s="1">
        <v>6.6000000000000003E-2</v>
      </c>
      <c r="I100" s="1">
        <v>0</v>
      </c>
      <c r="J100" s="1">
        <v>0</v>
      </c>
      <c r="K100" s="1">
        <v>0.28999999999999998</v>
      </c>
    </row>
    <row r="101" spans="1:12" x14ac:dyDescent="0.25">
      <c r="A101" s="15"/>
      <c r="B101" s="16" t="s">
        <v>38</v>
      </c>
      <c r="C101" s="16">
        <v>100</v>
      </c>
      <c r="D101" s="16">
        <v>36</v>
      </c>
      <c r="E101" s="16">
        <v>0.29599999999999999</v>
      </c>
      <c r="F101" s="16"/>
      <c r="G101" s="49">
        <v>9.4920000000000009</v>
      </c>
      <c r="H101" s="1">
        <v>8.0000000000000002E-3</v>
      </c>
      <c r="I101" s="1">
        <v>3.7</v>
      </c>
      <c r="J101" s="1"/>
      <c r="K101" s="1"/>
    </row>
    <row r="102" spans="1:12" x14ac:dyDescent="0.25">
      <c r="A102" s="15"/>
      <c r="B102" s="16" t="s">
        <v>16</v>
      </c>
      <c r="C102" s="17"/>
      <c r="D102" s="17">
        <f>SUM(D98:D101)</f>
        <v>494</v>
      </c>
      <c r="E102" s="17">
        <f t="shared" ref="E102:K102" si="15">SUM(E98:E101)</f>
        <v>11.795999999999999</v>
      </c>
      <c r="F102" s="17">
        <f t="shared" si="15"/>
        <v>12.290000000000001</v>
      </c>
      <c r="G102" s="17">
        <f t="shared" si="15"/>
        <v>84.692000000000007</v>
      </c>
      <c r="H102" s="17">
        <f t="shared" si="15"/>
        <v>0.128</v>
      </c>
      <c r="I102" s="17">
        <f t="shared" si="15"/>
        <v>4.2700000000000005</v>
      </c>
      <c r="J102" s="17">
        <f t="shared" si="15"/>
        <v>9.2999999999999999E-2</v>
      </c>
      <c r="K102" s="17">
        <f t="shared" si="15"/>
        <v>0.8899999999999999</v>
      </c>
    </row>
    <row r="103" spans="1:12" x14ac:dyDescent="0.25">
      <c r="A103" s="16"/>
      <c r="B103" s="18" t="s">
        <v>17</v>
      </c>
      <c r="C103" s="16"/>
      <c r="D103" s="16"/>
      <c r="E103" s="16"/>
      <c r="F103" s="16"/>
      <c r="G103" s="49"/>
      <c r="H103" s="1"/>
      <c r="I103" s="1"/>
      <c r="J103" s="1"/>
      <c r="K103" s="1"/>
    </row>
    <row r="104" spans="1:12" x14ac:dyDescent="0.25">
      <c r="A104" s="23"/>
      <c r="B104" s="23" t="s">
        <v>41</v>
      </c>
      <c r="C104" s="24">
        <v>80</v>
      </c>
      <c r="D104" s="24">
        <v>13</v>
      </c>
      <c r="E104" s="24">
        <v>0.64</v>
      </c>
      <c r="F104" s="24"/>
      <c r="G104" s="48">
        <v>2.56</v>
      </c>
      <c r="H104" s="1">
        <v>1.2E-2</v>
      </c>
      <c r="I104" s="1">
        <v>0.99199999999999999</v>
      </c>
      <c r="J104" s="1"/>
      <c r="K104" s="1"/>
    </row>
    <row r="105" spans="1:12" ht="30" x14ac:dyDescent="0.25">
      <c r="A105" s="22">
        <v>110</v>
      </c>
      <c r="B105" s="42" t="s">
        <v>112</v>
      </c>
      <c r="C105" s="40" t="s">
        <v>52</v>
      </c>
      <c r="D105" s="16">
        <v>155</v>
      </c>
      <c r="E105" s="16">
        <v>5.41</v>
      </c>
      <c r="F105" s="16">
        <v>8.82</v>
      </c>
      <c r="G105" s="49">
        <v>14.71</v>
      </c>
      <c r="H105" s="1">
        <v>0.05</v>
      </c>
      <c r="I105" s="1">
        <v>11.3</v>
      </c>
      <c r="J105" s="1">
        <v>0.01</v>
      </c>
      <c r="K105" s="1">
        <v>0.5</v>
      </c>
    </row>
    <row r="106" spans="1:12" x14ac:dyDescent="0.25">
      <c r="A106" s="22">
        <v>478</v>
      </c>
      <c r="B106" s="23" t="s">
        <v>76</v>
      </c>
      <c r="C106" s="24">
        <v>243</v>
      </c>
      <c r="D106" s="24">
        <v>246</v>
      </c>
      <c r="E106" s="24">
        <v>9.48</v>
      </c>
      <c r="F106" s="24">
        <v>12.91</v>
      </c>
      <c r="G106" s="48">
        <v>23.87</v>
      </c>
      <c r="H106" s="1">
        <v>0.25</v>
      </c>
      <c r="I106" s="1">
        <v>13.3</v>
      </c>
      <c r="J106" s="1">
        <v>0.23</v>
      </c>
      <c r="K106" s="1">
        <v>2.8</v>
      </c>
    </row>
    <row r="107" spans="1:12" x14ac:dyDescent="0.25">
      <c r="A107" s="22">
        <v>590</v>
      </c>
      <c r="B107" s="25" t="s">
        <v>124</v>
      </c>
      <c r="C107" s="24">
        <v>200</v>
      </c>
      <c r="D107" s="24">
        <v>60</v>
      </c>
      <c r="E107" s="24">
        <v>0.2</v>
      </c>
      <c r="F107" s="24"/>
      <c r="G107" s="48">
        <v>15.1</v>
      </c>
      <c r="H107" s="1">
        <v>0.02</v>
      </c>
      <c r="I107" s="1">
        <v>0.4</v>
      </c>
      <c r="J107" s="1">
        <v>0</v>
      </c>
      <c r="K107" s="1">
        <v>2.5</v>
      </c>
    </row>
    <row r="108" spans="1:12" x14ac:dyDescent="0.25">
      <c r="A108" s="22"/>
      <c r="B108" s="1" t="s">
        <v>46</v>
      </c>
      <c r="C108" s="40" t="s">
        <v>161</v>
      </c>
      <c r="D108" s="16">
        <v>149</v>
      </c>
      <c r="E108" s="16">
        <v>4.96</v>
      </c>
      <c r="F108" s="16">
        <v>0.66</v>
      </c>
      <c r="G108" s="49">
        <v>29.79</v>
      </c>
      <c r="H108" s="1">
        <v>6.6000000000000003E-2</v>
      </c>
      <c r="I108" s="1">
        <v>0</v>
      </c>
      <c r="J108" s="1">
        <v>0</v>
      </c>
      <c r="K108" s="1">
        <v>0.28999999999999998</v>
      </c>
    </row>
    <row r="109" spans="1:12" x14ac:dyDescent="0.25">
      <c r="A109" s="22" t="s">
        <v>20</v>
      </c>
      <c r="B109" s="23" t="s">
        <v>30</v>
      </c>
      <c r="C109" s="24">
        <v>200</v>
      </c>
      <c r="D109" s="24">
        <v>94</v>
      </c>
      <c r="E109" s="24">
        <v>1</v>
      </c>
      <c r="F109" s="24"/>
      <c r="G109" s="48">
        <v>21.2</v>
      </c>
      <c r="H109" s="1">
        <v>3.2000000000000001E-2</v>
      </c>
      <c r="I109" s="1">
        <v>1.0999999999999999E-2</v>
      </c>
      <c r="J109" s="1">
        <v>0</v>
      </c>
      <c r="K109" s="1">
        <v>0</v>
      </c>
    </row>
    <row r="110" spans="1:12" x14ac:dyDescent="0.25">
      <c r="A110" s="22"/>
      <c r="B110" s="23" t="s">
        <v>16</v>
      </c>
      <c r="C110" s="24"/>
      <c r="D110" s="24">
        <f>SUM(D104:D109)</f>
        <v>717</v>
      </c>
      <c r="E110" s="24">
        <f t="shared" ref="E110:K110" si="16">SUM(E104:E109)</f>
        <v>21.69</v>
      </c>
      <c r="F110" s="24">
        <f t="shared" si="16"/>
        <v>22.39</v>
      </c>
      <c r="G110" s="24">
        <f t="shared" si="16"/>
        <v>107.23</v>
      </c>
      <c r="H110" s="24">
        <f t="shared" si="16"/>
        <v>0.43000000000000005</v>
      </c>
      <c r="I110" s="24">
        <f t="shared" si="16"/>
        <v>26.003</v>
      </c>
      <c r="J110" s="24">
        <f t="shared" si="16"/>
        <v>0.24000000000000002</v>
      </c>
      <c r="K110" s="24">
        <f t="shared" si="16"/>
        <v>6.09</v>
      </c>
    </row>
    <row r="111" spans="1:12" x14ac:dyDescent="0.25">
      <c r="A111" s="22"/>
      <c r="B111" s="26" t="s">
        <v>31</v>
      </c>
      <c r="C111" s="24"/>
      <c r="D111" s="24">
        <f>D110+D102</f>
        <v>1211</v>
      </c>
      <c r="E111" s="24">
        <f t="shared" ref="E111:K111" si="17">E110+E102</f>
        <v>33.486000000000004</v>
      </c>
      <c r="F111" s="24">
        <f t="shared" si="17"/>
        <v>34.68</v>
      </c>
      <c r="G111" s="24">
        <f t="shared" si="17"/>
        <v>191.92200000000003</v>
      </c>
      <c r="H111" s="24">
        <f t="shared" si="17"/>
        <v>0.55800000000000005</v>
      </c>
      <c r="I111" s="24">
        <f t="shared" si="17"/>
        <v>30.273</v>
      </c>
      <c r="J111" s="24">
        <f t="shared" si="17"/>
        <v>0.33300000000000002</v>
      </c>
      <c r="K111" s="24">
        <f t="shared" si="17"/>
        <v>6.9799999999999995</v>
      </c>
    </row>
    <row r="112" spans="1:12" x14ac:dyDescent="0.25">
      <c r="A112" s="249" t="s">
        <v>34</v>
      </c>
      <c r="B112" s="241"/>
      <c r="C112" s="241"/>
      <c r="D112" s="241"/>
      <c r="E112" s="241"/>
      <c r="F112" s="241"/>
      <c r="G112" s="241"/>
      <c r="H112" s="101"/>
      <c r="I112" s="102"/>
      <c r="J112" s="102"/>
      <c r="K112" s="5"/>
    </row>
    <row r="113" spans="1:16" x14ac:dyDescent="0.25">
      <c r="A113" s="23"/>
      <c r="B113" s="240" t="s">
        <v>10</v>
      </c>
      <c r="C113" s="241"/>
      <c r="D113" s="241"/>
      <c r="E113" s="241"/>
      <c r="F113" s="241"/>
      <c r="G113" s="241"/>
      <c r="H113" s="101"/>
      <c r="I113" s="102"/>
      <c r="J113" s="102"/>
      <c r="K113" s="5"/>
    </row>
    <row r="114" spans="1:16" x14ac:dyDescent="0.25">
      <c r="A114" s="22"/>
      <c r="B114" s="23" t="s">
        <v>78</v>
      </c>
      <c r="C114" s="23">
        <v>15</v>
      </c>
      <c r="D114" s="23">
        <v>56</v>
      </c>
      <c r="E114" s="23">
        <v>4</v>
      </c>
      <c r="F114" s="23">
        <v>4.0999999999999996</v>
      </c>
      <c r="G114" s="50">
        <v>0.8</v>
      </c>
      <c r="H114" s="1">
        <v>2E-3</v>
      </c>
      <c r="I114" s="1">
        <v>1.0999999999999999E-2</v>
      </c>
      <c r="J114" s="1">
        <v>4.8000000000000001E-2</v>
      </c>
      <c r="K114" s="1"/>
    </row>
    <row r="115" spans="1:16" ht="30" x14ac:dyDescent="0.25">
      <c r="A115" s="22">
        <v>366</v>
      </c>
      <c r="B115" s="19" t="s">
        <v>36</v>
      </c>
      <c r="C115" s="17" t="s">
        <v>39</v>
      </c>
      <c r="D115" s="16">
        <v>248</v>
      </c>
      <c r="E115" s="16">
        <v>10.3</v>
      </c>
      <c r="F115" s="16">
        <v>11.7</v>
      </c>
      <c r="G115" s="49">
        <v>25.6</v>
      </c>
      <c r="H115" s="25">
        <v>8.2000000000000003E-2</v>
      </c>
      <c r="I115" s="25">
        <v>0.27900000000000003</v>
      </c>
      <c r="J115" s="25">
        <v>0.129</v>
      </c>
      <c r="K115" s="25">
        <v>2.8</v>
      </c>
    </row>
    <row r="116" spans="1:16" x14ac:dyDescent="0.25">
      <c r="A116" s="22">
        <v>692</v>
      </c>
      <c r="B116" s="23" t="s">
        <v>13</v>
      </c>
      <c r="C116" s="24">
        <v>200</v>
      </c>
      <c r="D116" s="24">
        <v>109</v>
      </c>
      <c r="E116" s="23">
        <v>1.5</v>
      </c>
      <c r="F116" s="23">
        <v>1.5</v>
      </c>
      <c r="G116" s="50">
        <v>20.399999999999999</v>
      </c>
      <c r="H116" s="25">
        <v>5.3999999999999999E-2</v>
      </c>
      <c r="I116" s="25">
        <v>0.39</v>
      </c>
      <c r="J116" s="25">
        <v>9.2999999999999999E-2</v>
      </c>
      <c r="K116" s="25">
        <v>0.6</v>
      </c>
    </row>
    <row r="117" spans="1:16" x14ac:dyDescent="0.25">
      <c r="A117" s="22"/>
      <c r="B117" s="23" t="s">
        <v>46</v>
      </c>
      <c r="C117" s="28" t="s">
        <v>160</v>
      </c>
      <c r="D117" s="28">
        <v>108</v>
      </c>
      <c r="E117" s="23">
        <v>3.6</v>
      </c>
      <c r="F117" s="23">
        <v>0.48</v>
      </c>
      <c r="G117" s="50">
        <v>21.6</v>
      </c>
      <c r="H117" s="1">
        <v>6.6000000000000003E-2</v>
      </c>
      <c r="I117" s="1">
        <v>0</v>
      </c>
      <c r="J117" s="1">
        <v>0</v>
      </c>
      <c r="K117" s="1">
        <v>0.28999999999999998</v>
      </c>
    </row>
    <row r="118" spans="1:16" x14ac:dyDescent="0.25">
      <c r="A118" s="15"/>
      <c r="B118" s="16" t="s">
        <v>47</v>
      </c>
      <c r="C118" s="17">
        <v>100</v>
      </c>
      <c r="D118" s="17">
        <v>90</v>
      </c>
      <c r="E118" s="16">
        <v>1.53</v>
      </c>
      <c r="F118" s="16"/>
      <c r="G118" s="49">
        <v>22.4</v>
      </c>
      <c r="H118" s="1">
        <v>5.5E-2</v>
      </c>
      <c r="I118" s="1">
        <v>8.1300000000000008</v>
      </c>
      <c r="J118" s="1">
        <v>0.04</v>
      </c>
      <c r="K118" s="1"/>
    </row>
    <row r="119" spans="1:16" x14ac:dyDescent="0.25">
      <c r="A119" s="15" t="s">
        <v>20</v>
      </c>
      <c r="B119" s="16" t="s">
        <v>18</v>
      </c>
      <c r="C119" s="16">
        <v>100</v>
      </c>
      <c r="D119" s="16">
        <v>85</v>
      </c>
      <c r="E119" s="16">
        <v>5</v>
      </c>
      <c r="F119" s="16">
        <v>3.2</v>
      </c>
      <c r="G119" s="49">
        <v>8.48</v>
      </c>
      <c r="H119" s="1">
        <v>0.03</v>
      </c>
      <c r="I119" s="1">
        <v>0.26200000000000001</v>
      </c>
      <c r="J119" s="1">
        <v>1.2E-2</v>
      </c>
      <c r="K119" s="1"/>
    </row>
    <row r="120" spans="1:16" x14ac:dyDescent="0.25">
      <c r="A120" s="15"/>
      <c r="B120" s="16" t="s">
        <v>16</v>
      </c>
      <c r="C120" s="16"/>
      <c r="D120" s="16">
        <f>SUM(D114:D119)</f>
        <v>696</v>
      </c>
      <c r="E120" s="16">
        <f t="shared" ref="E120:K120" si="18">SUM(E114:E119)</f>
        <v>25.930000000000003</v>
      </c>
      <c r="F120" s="16">
        <f t="shared" si="18"/>
        <v>20.979999999999997</v>
      </c>
      <c r="G120" s="16">
        <f t="shared" si="18"/>
        <v>99.280000000000015</v>
      </c>
      <c r="H120" s="16">
        <f t="shared" si="18"/>
        <v>0.28900000000000003</v>
      </c>
      <c r="I120" s="16">
        <f t="shared" si="18"/>
        <v>9.072000000000001</v>
      </c>
      <c r="J120" s="16">
        <f t="shared" si="18"/>
        <v>0.32200000000000001</v>
      </c>
      <c r="K120" s="16">
        <f t="shared" si="18"/>
        <v>3.69</v>
      </c>
    </row>
    <row r="121" spans="1:16" x14ac:dyDescent="0.25">
      <c r="A121" s="15"/>
      <c r="B121" s="18" t="s">
        <v>17</v>
      </c>
      <c r="C121" s="16"/>
      <c r="D121" s="16"/>
      <c r="E121" s="16"/>
      <c r="F121" s="16"/>
      <c r="G121" s="49"/>
      <c r="H121" s="1"/>
      <c r="I121" s="1"/>
      <c r="J121" s="1"/>
      <c r="K121" s="1"/>
    </row>
    <row r="122" spans="1:16" x14ac:dyDescent="0.25">
      <c r="A122" s="23"/>
      <c r="B122" s="23" t="s">
        <v>24</v>
      </c>
      <c r="C122" s="24">
        <v>80</v>
      </c>
      <c r="D122" s="24">
        <v>10</v>
      </c>
      <c r="E122" s="24"/>
      <c r="F122" s="24"/>
      <c r="G122" s="48">
        <v>2.56</v>
      </c>
      <c r="H122" s="1">
        <v>1.2E-2</v>
      </c>
      <c r="I122" s="1">
        <v>0.995</v>
      </c>
      <c r="J122" s="1"/>
      <c r="K122" s="1"/>
    </row>
    <row r="123" spans="1:16" x14ac:dyDescent="0.25">
      <c r="A123" s="22">
        <v>139</v>
      </c>
      <c r="B123" s="25" t="s">
        <v>107</v>
      </c>
      <c r="C123" s="24" t="s">
        <v>32</v>
      </c>
      <c r="D123" s="24">
        <v>150</v>
      </c>
      <c r="E123" s="24">
        <v>9.07</v>
      </c>
      <c r="F123" s="24">
        <v>3.33</v>
      </c>
      <c r="G123" s="48">
        <v>22.32</v>
      </c>
      <c r="H123" s="1">
        <v>0.13</v>
      </c>
      <c r="I123" s="1">
        <v>4.25</v>
      </c>
      <c r="J123" s="1">
        <v>0.05</v>
      </c>
      <c r="K123" s="1">
        <v>1</v>
      </c>
    </row>
    <row r="124" spans="1:16" x14ac:dyDescent="0.25">
      <c r="A124" s="22">
        <v>433</v>
      </c>
      <c r="B124" s="25" t="s">
        <v>106</v>
      </c>
      <c r="C124" s="28" t="s">
        <v>98</v>
      </c>
      <c r="D124" s="24">
        <v>247</v>
      </c>
      <c r="E124" s="24">
        <v>16.23</v>
      </c>
      <c r="F124" s="24">
        <v>18.39</v>
      </c>
      <c r="G124" s="48">
        <v>4.26</v>
      </c>
      <c r="H124" s="1">
        <v>0.1</v>
      </c>
      <c r="I124" s="1">
        <v>3</v>
      </c>
      <c r="J124" s="1">
        <v>0.3</v>
      </c>
      <c r="K124" s="1">
        <v>1.9</v>
      </c>
    </row>
    <row r="125" spans="1:16" x14ac:dyDescent="0.25">
      <c r="A125" s="22">
        <v>520</v>
      </c>
      <c r="B125" s="1" t="s">
        <v>104</v>
      </c>
      <c r="C125" s="17">
        <v>150</v>
      </c>
      <c r="D125" s="16">
        <v>121</v>
      </c>
      <c r="E125" s="16">
        <v>2.42</v>
      </c>
      <c r="F125" s="16">
        <v>3.4649999999999999</v>
      </c>
      <c r="G125" s="49">
        <v>22.134</v>
      </c>
      <c r="H125" s="25">
        <v>0.13</v>
      </c>
      <c r="I125" s="25">
        <v>7.35</v>
      </c>
      <c r="J125" s="25">
        <v>2.3E-2</v>
      </c>
      <c r="K125" s="25">
        <v>2.5</v>
      </c>
      <c r="L125" s="2"/>
      <c r="M125" s="2"/>
      <c r="N125" s="2"/>
      <c r="O125" s="2"/>
      <c r="P125" s="2"/>
    </row>
    <row r="126" spans="1:16" x14ac:dyDescent="0.25">
      <c r="A126" s="22">
        <v>638</v>
      </c>
      <c r="B126" s="23" t="s">
        <v>28</v>
      </c>
      <c r="C126" s="24">
        <v>200</v>
      </c>
      <c r="D126" s="24">
        <v>137</v>
      </c>
      <c r="E126" s="24">
        <v>1.04</v>
      </c>
      <c r="F126" s="24"/>
      <c r="G126" s="48">
        <v>31.61</v>
      </c>
      <c r="H126" s="1">
        <v>0.02</v>
      </c>
      <c r="I126" s="1">
        <v>0.89</v>
      </c>
      <c r="J126" s="1">
        <v>0</v>
      </c>
      <c r="K126" s="1">
        <v>0</v>
      </c>
      <c r="L126" s="47"/>
      <c r="M126" s="47"/>
      <c r="N126" s="47"/>
      <c r="O126" s="47"/>
      <c r="P126" s="2"/>
    </row>
    <row r="127" spans="1:16" x14ac:dyDescent="0.25">
      <c r="A127" s="22"/>
      <c r="B127" s="1" t="s">
        <v>46</v>
      </c>
      <c r="C127" s="40" t="s">
        <v>161</v>
      </c>
      <c r="D127" s="16">
        <v>149</v>
      </c>
      <c r="E127" s="16">
        <v>4.96</v>
      </c>
      <c r="F127" s="16">
        <v>0.66</v>
      </c>
      <c r="G127" s="49">
        <v>29.79</v>
      </c>
      <c r="H127" s="1">
        <v>6.6000000000000003E-2</v>
      </c>
      <c r="I127" s="1">
        <v>0</v>
      </c>
      <c r="J127" s="1">
        <v>0</v>
      </c>
      <c r="K127" s="1">
        <v>0.28999999999999998</v>
      </c>
      <c r="L127" s="2"/>
      <c r="M127" s="2"/>
      <c r="N127" s="2"/>
      <c r="O127" s="2"/>
      <c r="P127" s="2"/>
    </row>
    <row r="128" spans="1:16" x14ac:dyDescent="0.25">
      <c r="A128" s="22" t="s">
        <v>20</v>
      </c>
      <c r="B128" s="23" t="s">
        <v>30</v>
      </c>
      <c r="C128" s="23">
        <v>200</v>
      </c>
      <c r="D128" s="24">
        <v>94</v>
      </c>
      <c r="E128" s="24">
        <v>1</v>
      </c>
      <c r="F128" s="24"/>
      <c r="G128" s="48">
        <v>21.2</v>
      </c>
      <c r="H128" s="1">
        <v>3.2000000000000001E-2</v>
      </c>
      <c r="I128" s="1">
        <v>1.0999999999999999E-2</v>
      </c>
      <c r="J128" s="1">
        <v>0</v>
      </c>
      <c r="K128" s="1">
        <v>0</v>
      </c>
      <c r="L128" s="2"/>
      <c r="M128" s="2"/>
      <c r="N128" s="2"/>
      <c r="O128" s="2"/>
      <c r="P128" s="2"/>
    </row>
    <row r="129" spans="1:16" x14ac:dyDescent="0.25">
      <c r="A129" s="22"/>
      <c r="B129" s="23" t="s">
        <v>77</v>
      </c>
      <c r="C129" s="24"/>
      <c r="D129" s="24">
        <f>SUM(D122:D128)</f>
        <v>908</v>
      </c>
      <c r="E129" s="24">
        <f t="shared" ref="E129:K129" si="19">SUM(E122:E128)</f>
        <v>34.72</v>
      </c>
      <c r="F129" s="24">
        <f t="shared" si="19"/>
        <v>25.844999999999999</v>
      </c>
      <c r="G129" s="24">
        <f t="shared" si="19"/>
        <v>133.874</v>
      </c>
      <c r="H129" s="24">
        <f t="shared" si="19"/>
        <v>0.49</v>
      </c>
      <c r="I129" s="24">
        <f t="shared" si="19"/>
        <v>16.495999999999999</v>
      </c>
      <c r="J129" s="24">
        <f t="shared" si="19"/>
        <v>0.373</v>
      </c>
      <c r="K129" s="24">
        <f t="shared" si="19"/>
        <v>5.69</v>
      </c>
      <c r="L129" s="2"/>
      <c r="M129" s="2"/>
      <c r="N129" s="2"/>
      <c r="O129" s="2"/>
      <c r="P129" s="2"/>
    </row>
    <row r="130" spans="1:16" x14ac:dyDescent="0.25">
      <c r="A130" s="22"/>
      <c r="B130" s="23" t="s">
        <v>31</v>
      </c>
      <c r="C130" s="24"/>
      <c r="D130" s="24">
        <f>D129+D120</f>
        <v>1604</v>
      </c>
      <c r="E130" s="24">
        <f t="shared" ref="E130:K130" si="20">E129+E120</f>
        <v>60.650000000000006</v>
      </c>
      <c r="F130" s="24">
        <f t="shared" si="20"/>
        <v>46.824999999999996</v>
      </c>
      <c r="G130" s="24">
        <f t="shared" si="20"/>
        <v>233.154</v>
      </c>
      <c r="H130" s="24">
        <f t="shared" si="20"/>
        <v>0.77900000000000003</v>
      </c>
      <c r="I130" s="24">
        <f t="shared" si="20"/>
        <v>25.567999999999998</v>
      </c>
      <c r="J130" s="24">
        <f t="shared" si="20"/>
        <v>0.69500000000000006</v>
      </c>
      <c r="K130" s="24">
        <f t="shared" si="20"/>
        <v>9.3800000000000008</v>
      </c>
      <c r="L130" s="2"/>
      <c r="M130" s="2"/>
      <c r="N130" s="2"/>
      <c r="O130" s="2"/>
      <c r="P130" s="2"/>
    </row>
    <row r="131" spans="1:16" x14ac:dyDescent="0.25">
      <c r="A131" s="249" t="s">
        <v>53</v>
      </c>
      <c r="B131" s="251"/>
      <c r="C131" s="251"/>
      <c r="D131" s="251"/>
      <c r="E131" s="251"/>
      <c r="F131" s="251"/>
      <c r="G131" s="251"/>
      <c r="H131" s="101"/>
      <c r="I131" s="102"/>
      <c r="J131" s="102"/>
      <c r="K131" s="5"/>
      <c r="L131" s="2"/>
      <c r="M131" s="2"/>
      <c r="N131" s="2"/>
      <c r="O131" s="2"/>
      <c r="P131" s="2"/>
    </row>
    <row r="132" spans="1:16" x14ac:dyDescent="0.25">
      <c r="A132" s="23"/>
      <c r="B132" s="240" t="s">
        <v>10</v>
      </c>
      <c r="C132" s="241"/>
      <c r="D132" s="241"/>
      <c r="E132" s="241"/>
      <c r="F132" s="241"/>
      <c r="G132" s="241"/>
      <c r="H132" s="101"/>
      <c r="I132" s="102"/>
      <c r="J132" s="102"/>
      <c r="K132" s="5"/>
      <c r="L132" s="2"/>
      <c r="M132" s="2"/>
      <c r="N132" s="2"/>
      <c r="O132" s="2"/>
      <c r="P132" s="2"/>
    </row>
    <row r="133" spans="1:16" x14ac:dyDescent="0.25">
      <c r="A133" s="23">
        <v>337</v>
      </c>
      <c r="B133" s="23" t="s">
        <v>80</v>
      </c>
      <c r="C133" s="24" t="s">
        <v>82</v>
      </c>
      <c r="D133" s="23">
        <v>64</v>
      </c>
      <c r="E133" s="23">
        <v>5.16</v>
      </c>
      <c r="F133" s="23">
        <v>4.6399999999999997</v>
      </c>
      <c r="G133" s="50">
        <v>0.32</v>
      </c>
      <c r="H133" s="1">
        <v>2.3E-2</v>
      </c>
      <c r="I133" s="1"/>
      <c r="J133" s="1">
        <v>0.16200000000000001</v>
      </c>
      <c r="K133" s="1"/>
      <c r="L133" s="2"/>
      <c r="M133" s="2"/>
      <c r="N133" s="2"/>
      <c r="O133" s="2"/>
      <c r="P133" s="2"/>
    </row>
    <row r="134" spans="1:16" x14ac:dyDescent="0.25">
      <c r="A134" s="22">
        <v>311</v>
      </c>
      <c r="B134" s="25" t="s">
        <v>119</v>
      </c>
      <c r="C134" s="24" t="s">
        <v>62</v>
      </c>
      <c r="D134" s="24">
        <v>292</v>
      </c>
      <c r="E134" s="23">
        <v>7.7</v>
      </c>
      <c r="F134" s="23">
        <v>11.8</v>
      </c>
      <c r="G134" s="50">
        <v>38.5</v>
      </c>
      <c r="H134" s="1">
        <v>0.4</v>
      </c>
      <c r="I134" s="1">
        <v>1.6</v>
      </c>
      <c r="J134" s="1">
        <v>0.2</v>
      </c>
      <c r="K134" s="1">
        <v>1.2</v>
      </c>
      <c r="L134" s="2"/>
      <c r="M134" s="2"/>
      <c r="N134" s="2"/>
      <c r="O134" s="2"/>
      <c r="P134" s="2"/>
    </row>
    <row r="135" spans="1:16" x14ac:dyDescent="0.25">
      <c r="A135" s="22">
        <v>686</v>
      </c>
      <c r="B135" s="23" t="s">
        <v>81</v>
      </c>
      <c r="C135" s="24" t="s">
        <v>40</v>
      </c>
      <c r="D135" s="23">
        <v>60</v>
      </c>
      <c r="E135" s="23">
        <v>0.3</v>
      </c>
      <c r="F135" s="23"/>
      <c r="G135" s="50">
        <v>47.1</v>
      </c>
      <c r="H135" s="1">
        <v>0.06</v>
      </c>
      <c r="I135" s="1">
        <v>6</v>
      </c>
      <c r="J135" s="1">
        <v>0.1</v>
      </c>
      <c r="K135" s="1"/>
      <c r="L135" s="2"/>
      <c r="M135" s="2"/>
      <c r="N135" s="2"/>
      <c r="O135" s="2"/>
      <c r="P135" s="2"/>
    </row>
    <row r="136" spans="1:16" x14ac:dyDescent="0.25">
      <c r="A136" s="23"/>
      <c r="B136" s="23" t="s">
        <v>46</v>
      </c>
      <c r="C136" s="28" t="s">
        <v>160</v>
      </c>
      <c r="D136" s="28">
        <v>108</v>
      </c>
      <c r="E136" s="23">
        <v>3.6</v>
      </c>
      <c r="F136" s="23">
        <v>0.48</v>
      </c>
      <c r="G136" s="50">
        <v>21.6</v>
      </c>
      <c r="H136" s="1">
        <v>6.6000000000000003E-2</v>
      </c>
      <c r="I136" s="1">
        <v>0</v>
      </c>
      <c r="J136" s="1">
        <v>0</v>
      </c>
      <c r="K136" s="1">
        <v>0.28999999999999998</v>
      </c>
      <c r="L136" s="2"/>
      <c r="M136" s="2"/>
      <c r="N136" s="2"/>
      <c r="O136" s="2"/>
      <c r="P136" s="2"/>
    </row>
    <row r="137" spans="1:16" x14ac:dyDescent="0.25">
      <c r="A137" s="22"/>
      <c r="B137" s="23" t="s">
        <v>29</v>
      </c>
      <c r="C137" s="23">
        <v>100</v>
      </c>
      <c r="D137" s="23">
        <v>21</v>
      </c>
      <c r="E137" s="23">
        <v>0.66600000000000004</v>
      </c>
      <c r="F137" s="23">
        <v>0</v>
      </c>
      <c r="G137" s="50">
        <v>7.056</v>
      </c>
      <c r="H137" s="1">
        <v>3.2000000000000001E-2</v>
      </c>
      <c r="I137" s="1">
        <v>17.073</v>
      </c>
      <c r="J137" s="1">
        <v>0</v>
      </c>
      <c r="K137" s="1">
        <v>0</v>
      </c>
      <c r="L137" s="2"/>
      <c r="M137" s="2"/>
      <c r="N137" s="2"/>
      <c r="O137" s="2"/>
      <c r="P137" s="2"/>
    </row>
    <row r="138" spans="1:16" x14ac:dyDescent="0.25">
      <c r="A138" s="16"/>
      <c r="B138" s="16" t="s">
        <v>16</v>
      </c>
      <c r="C138" s="17"/>
      <c r="D138" s="17">
        <f>SUM(D133:D137)</f>
        <v>545</v>
      </c>
      <c r="E138" s="17">
        <f t="shared" ref="E138:K138" si="21">SUM(E133:E137)</f>
        <v>17.426000000000002</v>
      </c>
      <c r="F138" s="17">
        <f t="shared" si="21"/>
        <v>16.920000000000002</v>
      </c>
      <c r="G138" s="17">
        <f t="shared" si="21"/>
        <v>114.57600000000001</v>
      </c>
      <c r="H138" s="17">
        <f t="shared" si="21"/>
        <v>0.58100000000000007</v>
      </c>
      <c r="I138" s="17">
        <f t="shared" si="21"/>
        <v>24.673000000000002</v>
      </c>
      <c r="J138" s="17">
        <f t="shared" si="21"/>
        <v>0.46199999999999997</v>
      </c>
      <c r="K138" s="17">
        <f t="shared" si="21"/>
        <v>1.49</v>
      </c>
      <c r="L138" s="2"/>
      <c r="M138" s="2"/>
      <c r="N138" s="2"/>
      <c r="O138" s="2"/>
      <c r="P138" s="2"/>
    </row>
    <row r="139" spans="1:16" x14ac:dyDescent="0.25">
      <c r="A139" s="16"/>
      <c r="B139" s="18" t="s">
        <v>17</v>
      </c>
      <c r="C139" s="16"/>
      <c r="D139" s="16"/>
      <c r="E139" s="16"/>
      <c r="F139" s="16"/>
      <c r="G139" s="49"/>
      <c r="H139" s="1"/>
      <c r="I139" s="1"/>
      <c r="J139" s="1"/>
      <c r="K139" s="1"/>
      <c r="L139" s="2"/>
      <c r="M139" s="2"/>
      <c r="N139" s="2"/>
      <c r="O139" s="2"/>
      <c r="P139" s="2"/>
    </row>
    <row r="140" spans="1:16" x14ac:dyDescent="0.25">
      <c r="A140" s="22">
        <v>43</v>
      </c>
      <c r="B140" s="23" t="s">
        <v>63</v>
      </c>
      <c r="C140" s="24">
        <v>100</v>
      </c>
      <c r="D140" s="24">
        <v>84</v>
      </c>
      <c r="E140" s="24">
        <v>1.4</v>
      </c>
      <c r="F140" s="24">
        <v>5</v>
      </c>
      <c r="G140" s="48">
        <v>9.1999999999999993</v>
      </c>
      <c r="H140" s="1">
        <v>2.1999999999999999E-2</v>
      </c>
      <c r="I140" s="1">
        <v>5.6909999999999998</v>
      </c>
      <c r="J140" s="1"/>
      <c r="K140" s="1"/>
      <c r="L140" s="2"/>
      <c r="M140" s="2"/>
      <c r="N140" s="2"/>
      <c r="O140" s="2"/>
      <c r="P140" s="2"/>
    </row>
    <row r="141" spans="1:16" ht="30" x14ac:dyDescent="0.25">
      <c r="A141" s="22">
        <v>132</v>
      </c>
      <c r="B141" s="27" t="s">
        <v>71</v>
      </c>
      <c r="C141" s="24" t="s">
        <v>52</v>
      </c>
      <c r="D141" s="24">
        <v>176</v>
      </c>
      <c r="E141" s="24">
        <v>6.26</v>
      </c>
      <c r="F141" s="24">
        <v>7.92</v>
      </c>
      <c r="G141" s="48">
        <v>18.97</v>
      </c>
      <c r="H141" s="1">
        <v>0.12</v>
      </c>
      <c r="I141" s="1">
        <v>12.7</v>
      </c>
      <c r="J141" s="1">
        <v>1</v>
      </c>
      <c r="K141" s="1">
        <v>1.5</v>
      </c>
      <c r="L141" s="2"/>
      <c r="M141" s="2"/>
      <c r="N141" s="2"/>
      <c r="O141" s="2"/>
      <c r="P141" s="2"/>
    </row>
    <row r="142" spans="1:16" x14ac:dyDescent="0.25">
      <c r="A142" s="22">
        <v>439</v>
      </c>
      <c r="B142" s="25" t="s">
        <v>111</v>
      </c>
      <c r="C142" s="28">
        <v>75</v>
      </c>
      <c r="D142" s="23">
        <v>203</v>
      </c>
      <c r="E142" s="23">
        <v>17.12</v>
      </c>
      <c r="F142" s="23">
        <v>14.98</v>
      </c>
      <c r="G142" s="50">
        <v>0</v>
      </c>
      <c r="H142" s="1">
        <v>0.08</v>
      </c>
      <c r="I142" s="1">
        <v>2.9</v>
      </c>
      <c r="J142" s="1">
        <v>0.1</v>
      </c>
      <c r="K142" s="1">
        <v>1.2</v>
      </c>
      <c r="L142" s="2"/>
      <c r="M142" s="2"/>
      <c r="N142" s="2"/>
      <c r="O142" s="2"/>
      <c r="P142" s="2"/>
    </row>
    <row r="143" spans="1:16" x14ac:dyDescent="0.25">
      <c r="A143" s="22" t="s">
        <v>55</v>
      </c>
      <c r="B143" s="23" t="s">
        <v>56</v>
      </c>
      <c r="C143" s="16">
        <v>150</v>
      </c>
      <c r="D143" s="16">
        <v>155</v>
      </c>
      <c r="E143" s="16">
        <v>4.37</v>
      </c>
      <c r="F143" s="16">
        <v>4</v>
      </c>
      <c r="G143" s="49">
        <v>25.9</v>
      </c>
      <c r="H143" s="1">
        <v>0.12</v>
      </c>
      <c r="I143" s="1">
        <v>0</v>
      </c>
      <c r="J143" s="1">
        <v>9.0999999999999998E-2</v>
      </c>
      <c r="K143" s="1">
        <v>0.57999999999999996</v>
      </c>
      <c r="L143" s="2"/>
      <c r="M143" s="2"/>
      <c r="N143" s="2"/>
      <c r="O143" s="2"/>
      <c r="P143" s="2"/>
    </row>
    <row r="144" spans="1:16" x14ac:dyDescent="0.25">
      <c r="A144" s="22" t="s">
        <v>69</v>
      </c>
      <c r="B144" s="23" t="s">
        <v>83</v>
      </c>
      <c r="C144" s="23">
        <v>200</v>
      </c>
      <c r="D144" s="23">
        <v>64</v>
      </c>
      <c r="E144" s="23"/>
      <c r="F144" s="23"/>
      <c r="G144" s="50">
        <v>16.7</v>
      </c>
      <c r="H144" s="1">
        <v>0</v>
      </c>
      <c r="I144" s="1">
        <v>15</v>
      </c>
      <c r="J144" s="1">
        <v>0</v>
      </c>
      <c r="K144" s="1">
        <v>0</v>
      </c>
      <c r="L144" s="2"/>
      <c r="M144" s="2"/>
      <c r="N144" s="2"/>
      <c r="O144" s="2"/>
      <c r="P144" s="2"/>
    </row>
    <row r="145" spans="1:16" x14ac:dyDescent="0.25">
      <c r="A145" s="22"/>
      <c r="B145" s="1" t="s">
        <v>46</v>
      </c>
      <c r="C145" s="40" t="s">
        <v>161</v>
      </c>
      <c r="D145" s="16">
        <v>149</v>
      </c>
      <c r="E145" s="16">
        <v>4.96</v>
      </c>
      <c r="F145" s="16">
        <v>0.66</v>
      </c>
      <c r="G145" s="49">
        <v>29.79</v>
      </c>
      <c r="H145" s="1">
        <v>6.6000000000000003E-2</v>
      </c>
      <c r="I145" s="1">
        <v>0</v>
      </c>
      <c r="J145" s="1">
        <v>0</v>
      </c>
      <c r="K145" s="1">
        <v>0.28999999999999998</v>
      </c>
      <c r="L145" s="2"/>
      <c r="M145" s="2"/>
      <c r="N145" s="2"/>
      <c r="O145" s="2"/>
      <c r="P145" s="2"/>
    </row>
    <row r="146" spans="1:16" x14ac:dyDescent="0.25">
      <c r="A146" s="22" t="s">
        <v>20</v>
      </c>
      <c r="B146" s="23" t="s">
        <v>30</v>
      </c>
      <c r="C146" s="23">
        <v>200</v>
      </c>
      <c r="D146" s="23">
        <v>94</v>
      </c>
      <c r="E146" s="23">
        <v>1</v>
      </c>
      <c r="F146" s="23"/>
      <c r="G146" s="50">
        <v>21.2</v>
      </c>
      <c r="H146" s="1">
        <v>3.2000000000000001E-2</v>
      </c>
      <c r="I146" s="1">
        <v>1.0999999999999999E-2</v>
      </c>
      <c r="J146" s="1">
        <v>0</v>
      </c>
      <c r="K146" s="1">
        <v>0</v>
      </c>
      <c r="L146" s="2"/>
      <c r="M146" s="2"/>
      <c r="N146" s="2"/>
      <c r="O146" s="2"/>
      <c r="P146" s="2"/>
    </row>
    <row r="147" spans="1:16" x14ac:dyDescent="0.25">
      <c r="A147" s="22"/>
      <c r="B147" s="23" t="s">
        <v>16</v>
      </c>
      <c r="C147" s="23"/>
      <c r="D147" s="23">
        <f>SUM(D140:D146)</f>
        <v>925</v>
      </c>
      <c r="E147" s="23">
        <f t="shared" ref="E147:K147" si="22">SUM(E140:E146)</f>
        <v>35.11</v>
      </c>
      <c r="F147" s="23">
        <f t="shared" si="22"/>
        <v>32.559999999999995</v>
      </c>
      <c r="G147" s="23">
        <f t="shared" si="22"/>
        <v>121.76</v>
      </c>
      <c r="H147" s="23">
        <f t="shared" si="22"/>
        <v>0.43999999999999995</v>
      </c>
      <c r="I147" s="23">
        <f t="shared" si="22"/>
        <v>36.302</v>
      </c>
      <c r="J147" s="23">
        <f t="shared" si="22"/>
        <v>1.1910000000000001</v>
      </c>
      <c r="K147" s="23">
        <f t="shared" si="22"/>
        <v>3.5700000000000003</v>
      </c>
      <c r="L147" s="2"/>
      <c r="M147" s="2"/>
      <c r="N147" s="2"/>
      <c r="O147" s="2"/>
      <c r="P147" s="2"/>
    </row>
    <row r="148" spans="1:16" x14ac:dyDescent="0.25">
      <c r="A148" s="23"/>
      <c r="B148" s="23" t="s">
        <v>31</v>
      </c>
      <c r="C148" s="23"/>
      <c r="D148" s="23">
        <f>D147+D138</f>
        <v>1470</v>
      </c>
      <c r="E148" s="23">
        <f t="shared" ref="E148:K148" si="23">E147+E138</f>
        <v>52.536000000000001</v>
      </c>
      <c r="F148" s="23">
        <f t="shared" si="23"/>
        <v>49.48</v>
      </c>
      <c r="G148" s="23">
        <f t="shared" si="23"/>
        <v>236.33600000000001</v>
      </c>
      <c r="H148" s="23">
        <f t="shared" si="23"/>
        <v>1.0209999999999999</v>
      </c>
      <c r="I148" s="23">
        <f t="shared" si="23"/>
        <v>60.975000000000001</v>
      </c>
      <c r="J148" s="23">
        <f t="shared" si="23"/>
        <v>1.653</v>
      </c>
      <c r="K148" s="23">
        <f t="shared" si="23"/>
        <v>5.0600000000000005</v>
      </c>
      <c r="L148" s="2"/>
      <c r="M148" s="2"/>
      <c r="N148" s="2"/>
      <c r="O148" s="2"/>
      <c r="P148" s="2"/>
    </row>
    <row r="149" spans="1:16" x14ac:dyDescent="0.25">
      <c r="A149" s="249" t="s">
        <v>61</v>
      </c>
      <c r="B149" s="251"/>
      <c r="C149" s="251"/>
      <c r="D149" s="251"/>
      <c r="E149" s="251"/>
      <c r="F149" s="251"/>
      <c r="G149" s="251"/>
      <c r="H149" s="101"/>
      <c r="I149" s="102"/>
      <c r="J149" s="102"/>
      <c r="K149" s="5"/>
      <c r="L149" s="2"/>
      <c r="M149" s="2"/>
      <c r="N149" s="2"/>
      <c r="O149" s="2"/>
      <c r="P149" s="2"/>
    </row>
    <row r="150" spans="1:16" x14ac:dyDescent="0.25">
      <c r="A150" s="23"/>
      <c r="B150" s="240" t="s">
        <v>10</v>
      </c>
      <c r="C150" s="241"/>
      <c r="D150" s="241"/>
      <c r="E150" s="241"/>
      <c r="F150" s="241"/>
      <c r="G150" s="241"/>
      <c r="H150" s="101"/>
      <c r="I150" s="102"/>
      <c r="J150" s="102"/>
      <c r="K150" s="5"/>
      <c r="L150" s="2"/>
      <c r="M150" s="2"/>
      <c r="N150" s="2"/>
      <c r="O150" s="2"/>
      <c r="P150" s="2"/>
    </row>
    <row r="151" spans="1:16" x14ac:dyDescent="0.25">
      <c r="A151" s="22">
        <v>413</v>
      </c>
      <c r="B151" s="1" t="s">
        <v>113</v>
      </c>
      <c r="C151" s="17">
        <v>100</v>
      </c>
      <c r="D151" s="17">
        <v>271</v>
      </c>
      <c r="E151" s="17">
        <v>11.22</v>
      </c>
      <c r="F151" s="17">
        <v>14.38</v>
      </c>
      <c r="G151" s="51">
        <v>1.63</v>
      </c>
      <c r="H151" s="25">
        <v>0.19</v>
      </c>
      <c r="I151" s="25"/>
      <c r="J151" s="25"/>
      <c r="K151" s="25">
        <v>0.4</v>
      </c>
      <c r="L151" s="2"/>
      <c r="M151" s="2"/>
      <c r="N151" s="2"/>
      <c r="O151" s="2"/>
      <c r="P151" s="2"/>
    </row>
    <row r="152" spans="1:16" x14ac:dyDescent="0.25">
      <c r="A152" s="22">
        <v>508</v>
      </c>
      <c r="B152" s="25" t="s">
        <v>101</v>
      </c>
      <c r="C152" s="24">
        <v>150</v>
      </c>
      <c r="D152" s="23">
        <v>157</v>
      </c>
      <c r="E152" s="23">
        <v>4.75</v>
      </c>
      <c r="F152" s="23">
        <v>5.57</v>
      </c>
      <c r="G152" s="50">
        <v>23.33</v>
      </c>
      <c r="H152" s="1">
        <v>0.12</v>
      </c>
      <c r="I152" s="22">
        <v>0</v>
      </c>
      <c r="J152" s="25">
        <v>0</v>
      </c>
      <c r="K152" s="24">
        <v>0</v>
      </c>
      <c r="L152" s="2"/>
      <c r="M152" s="2"/>
      <c r="N152" s="2"/>
      <c r="O152" s="2"/>
      <c r="P152" s="2"/>
    </row>
    <row r="153" spans="1:16" x14ac:dyDescent="0.25">
      <c r="A153" s="22">
        <v>630</v>
      </c>
      <c r="B153" s="16" t="s">
        <v>58</v>
      </c>
      <c r="C153" s="17">
        <v>200</v>
      </c>
      <c r="D153" s="17">
        <v>150</v>
      </c>
      <c r="E153" s="17">
        <v>3.8</v>
      </c>
      <c r="F153" s="17">
        <v>8</v>
      </c>
      <c r="G153" s="51">
        <v>25.8</v>
      </c>
      <c r="H153" s="1">
        <v>0.02</v>
      </c>
      <c r="I153" s="1">
        <v>0.6</v>
      </c>
      <c r="J153" s="1">
        <v>0.01</v>
      </c>
      <c r="K153" s="1">
        <v>0.03</v>
      </c>
      <c r="L153" s="54"/>
      <c r="M153" s="54"/>
      <c r="N153" s="54"/>
      <c r="O153" s="54"/>
      <c r="P153" s="2"/>
    </row>
    <row r="154" spans="1:16" x14ac:dyDescent="0.25">
      <c r="A154" s="22"/>
      <c r="B154" s="23" t="s">
        <v>46</v>
      </c>
      <c r="C154" s="28" t="s">
        <v>160</v>
      </c>
      <c r="D154" s="28">
        <v>108</v>
      </c>
      <c r="E154" s="23">
        <v>3.6</v>
      </c>
      <c r="F154" s="23">
        <v>0.48</v>
      </c>
      <c r="G154" s="50">
        <v>21.6</v>
      </c>
      <c r="H154" s="1">
        <v>6.6000000000000003E-2</v>
      </c>
      <c r="I154" s="1">
        <v>0</v>
      </c>
      <c r="J154" s="1">
        <v>0</v>
      </c>
      <c r="K154" s="1">
        <v>0.28999999999999998</v>
      </c>
    </row>
    <row r="155" spans="1:16" x14ac:dyDescent="0.25">
      <c r="A155" s="22" t="s">
        <v>20</v>
      </c>
      <c r="B155" s="16" t="s">
        <v>18</v>
      </c>
      <c r="C155" s="16">
        <v>100</v>
      </c>
      <c r="D155" s="16">
        <v>85</v>
      </c>
      <c r="E155" s="16">
        <v>5</v>
      </c>
      <c r="F155" s="16">
        <v>3.2</v>
      </c>
      <c r="G155" s="49">
        <v>8.48</v>
      </c>
      <c r="H155" s="1">
        <v>0.03</v>
      </c>
      <c r="I155" s="1">
        <v>0.26200000000000001</v>
      </c>
      <c r="J155" s="1">
        <v>1.2E-2</v>
      </c>
      <c r="K155" s="1"/>
    </row>
    <row r="156" spans="1:16" x14ac:dyDescent="0.25">
      <c r="A156" s="15"/>
      <c r="B156" s="16" t="s">
        <v>47</v>
      </c>
      <c r="C156" s="16">
        <v>100</v>
      </c>
      <c r="D156" s="16">
        <v>91</v>
      </c>
      <c r="E156" s="16">
        <v>1.5</v>
      </c>
      <c r="F156" s="16"/>
      <c r="G156" s="49">
        <v>22.4</v>
      </c>
      <c r="H156" s="1">
        <v>5.5E-2</v>
      </c>
      <c r="I156" s="1">
        <v>8.1300000000000008</v>
      </c>
      <c r="J156" s="1">
        <v>0.04</v>
      </c>
      <c r="K156" s="1"/>
    </row>
    <row r="157" spans="1:16" x14ac:dyDescent="0.25">
      <c r="A157" s="22"/>
      <c r="B157" s="16" t="s">
        <v>16</v>
      </c>
      <c r="C157" s="17"/>
      <c r="D157" s="17">
        <f>SUM(D151:D156)</f>
        <v>862</v>
      </c>
      <c r="E157" s="17">
        <f t="shared" ref="E157:K157" si="24">SUM(E151:E156)</f>
        <v>29.87</v>
      </c>
      <c r="F157" s="17">
        <f t="shared" si="24"/>
        <v>31.630000000000003</v>
      </c>
      <c r="G157" s="17">
        <f t="shared" si="24"/>
        <v>103.24000000000001</v>
      </c>
      <c r="H157" s="17">
        <f t="shared" si="24"/>
        <v>0.48100000000000004</v>
      </c>
      <c r="I157" s="17">
        <f t="shared" si="24"/>
        <v>8.9920000000000009</v>
      </c>
      <c r="J157" s="17">
        <f t="shared" si="24"/>
        <v>6.2E-2</v>
      </c>
      <c r="K157" s="17">
        <f t="shared" si="24"/>
        <v>0.72</v>
      </c>
    </row>
    <row r="158" spans="1:16" x14ac:dyDescent="0.25">
      <c r="A158" s="22"/>
      <c r="B158" s="18" t="s">
        <v>17</v>
      </c>
      <c r="C158" s="17"/>
      <c r="D158" s="17"/>
      <c r="E158" s="17"/>
      <c r="F158" s="17"/>
      <c r="G158" s="51"/>
      <c r="H158" s="1"/>
      <c r="I158" s="1"/>
      <c r="J158" s="1"/>
      <c r="K158" s="1"/>
    </row>
    <row r="159" spans="1:16" x14ac:dyDescent="0.25">
      <c r="A159" s="22"/>
      <c r="B159" s="16" t="s">
        <v>41</v>
      </c>
      <c r="C159" s="16">
        <v>80</v>
      </c>
      <c r="D159" s="16">
        <v>13</v>
      </c>
      <c r="E159" s="16">
        <v>0.64</v>
      </c>
      <c r="F159" s="16"/>
      <c r="G159" s="49">
        <v>2.56</v>
      </c>
      <c r="H159" s="1">
        <v>1.2E-2</v>
      </c>
      <c r="I159" s="1">
        <v>0.99199999999999999</v>
      </c>
      <c r="J159" s="1"/>
      <c r="K159" s="1"/>
    </row>
    <row r="160" spans="1:16" ht="30" x14ac:dyDescent="0.25">
      <c r="A160" s="22">
        <v>124</v>
      </c>
      <c r="B160" s="42" t="s">
        <v>105</v>
      </c>
      <c r="C160" s="17" t="s">
        <v>52</v>
      </c>
      <c r="D160" s="16">
        <v>137</v>
      </c>
      <c r="E160" s="16">
        <v>5.16</v>
      </c>
      <c r="F160" s="16">
        <v>8.75</v>
      </c>
      <c r="G160" s="49">
        <v>10.88</v>
      </c>
      <c r="H160" s="1">
        <v>0.06</v>
      </c>
      <c r="I160" s="1">
        <v>10.7</v>
      </c>
      <c r="J160" s="1">
        <v>0.01</v>
      </c>
      <c r="K160" s="1">
        <v>0.5</v>
      </c>
    </row>
    <row r="161" spans="1:15" x14ac:dyDescent="0.25">
      <c r="A161" s="22">
        <v>436</v>
      </c>
      <c r="B161" s="1" t="s">
        <v>100</v>
      </c>
      <c r="C161" s="17">
        <v>150</v>
      </c>
      <c r="D161" s="17">
        <v>175</v>
      </c>
      <c r="E161" s="17">
        <v>11.39</v>
      </c>
      <c r="F161" s="17">
        <v>5.91</v>
      </c>
      <c r="G161" s="51">
        <v>19.59</v>
      </c>
      <c r="H161" s="1">
        <v>0.03</v>
      </c>
      <c r="I161" s="1">
        <v>1.92</v>
      </c>
      <c r="J161" s="1">
        <v>0.17</v>
      </c>
      <c r="K161" s="1">
        <v>1.42</v>
      </c>
    </row>
    <row r="162" spans="1:15" x14ac:dyDescent="0.25">
      <c r="A162" s="22" t="s">
        <v>69</v>
      </c>
      <c r="B162" s="16" t="s">
        <v>68</v>
      </c>
      <c r="C162" s="17">
        <v>200</v>
      </c>
      <c r="D162" s="17">
        <v>64</v>
      </c>
      <c r="E162" s="17"/>
      <c r="F162" s="17"/>
      <c r="G162" s="51">
        <v>16.7</v>
      </c>
      <c r="H162" s="25">
        <v>0</v>
      </c>
      <c r="I162" s="25">
        <v>15</v>
      </c>
      <c r="J162" s="25">
        <v>0</v>
      </c>
      <c r="K162" s="25">
        <v>0</v>
      </c>
    </row>
    <row r="163" spans="1:15" x14ac:dyDescent="0.25">
      <c r="A163" s="15"/>
      <c r="B163" s="1" t="s">
        <v>46</v>
      </c>
      <c r="C163" s="40" t="s">
        <v>161</v>
      </c>
      <c r="D163" s="16">
        <v>149</v>
      </c>
      <c r="E163" s="16">
        <v>4.96</v>
      </c>
      <c r="F163" s="16">
        <v>0.66</v>
      </c>
      <c r="G163" s="49">
        <v>29.79</v>
      </c>
      <c r="H163" s="1">
        <v>6.6000000000000003E-2</v>
      </c>
      <c r="I163" s="1">
        <v>0</v>
      </c>
      <c r="J163" s="1">
        <v>0</v>
      </c>
      <c r="K163" s="1">
        <v>0.28999999999999998</v>
      </c>
    </row>
    <row r="164" spans="1:15" x14ac:dyDescent="0.25">
      <c r="A164" s="15" t="s">
        <v>20</v>
      </c>
      <c r="B164" s="16" t="s">
        <v>30</v>
      </c>
      <c r="C164" s="17">
        <v>200</v>
      </c>
      <c r="D164" s="17">
        <v>94</v>
      </c>
      <c r="E164" s="17">
        <v>1</v>
      </c>
      <c r="F164" s="17"/>
      <c r="G164" s="51">
        <v>21.2</v>
      </c>
      <c r="H164" s="1">
        <v>3.2000000000000001E-2</v>
      </c>
      <c r="I164" s="1">
        <v>1.0999999999999999E-2</v>
      </c>
      <c r="J164" s="1">
        <v>0</v>
      </c>
      <c r="K164" s="1">
        <v>0</v>
      </c>
    </row>
    <row r="165" spans="1:15" x14ac:dyDescent="0.25">
      <c r="A165" s="15"/>
      <c r="B165" s="16" t="s">
        <v>16</v>
      </c>
      <c r="C165" s="16"/>
      <c r="D165" s="17">
        <f>SUM(D159:D164)</f>
        <v>632</v>
      </c>
      <c r="E165" s="17">
        <f t="shared" ref="E165:K165" si="25">SUM(E159:E164)</f>
        <v>23.150000000000002</v>
      </c>
      <c r="F165" s="17">
        <f t="shared" si="25"/>
        <v>15.32</v>
      </c>
      <c r="G165" s="17">
        <f t="shared" si="25"/>
        <v>100.72000000000001</v>
      </c>
      <c r="H165" s="17">
        <f t="shared" si="25"/>
        <v>0.19999999999999998</v>
      </c>
      <c r="I165" s="17">
        <f t="shared" si="25"/>
        <v>28.623000000000001</v>
      </c>
      <c r="J165" s="17">
        <f t="shared" si="25"/>
        <v>0.18000000000000002</v>
      </c>
      <c r="K165" s="17">
        <f t="shared" si="25"/>
        <v>2.21</v>
      </c>
    </row>
    <row r="166" spans="1:15" x14ac:dyDescent="0.25">
      <c r="A166" s="16"/>
      <c r="B166" s="16" t="s">
        <v>31</v>
      </c>
      <c r="C166" s="16"/>
      <c r="D166" s="17">
        <f>D165+D157</f>
        <v>1494</v>
      </c>
      <c r="E166" s="17">
        <f t="shared" ref="E166:K166" si="26">E165+E157</f>
        <v>53.02</v>
      </c>
      <c r="F166" s="17">
        <f t="shared" si="26"/>
        <v>46.95</v>
      </c>
      <c r="G166" s="17">
        <f t="shared" si="26"/>
        <v>203.96000000000004</v>
      </c>
      <c r="H166" s="17">
        <f t="shared" si="26"/>
        <v>0.68100000000000005</v>
      </c>
      <c r="I166" s="17">
        <f t="shared" si="26"/>
        <v>37.615000000000002</v>
      </c>
      <c r="J166" s="17">
        <f t="shared" si="26"/>
        <v>0.24200000000000002</v>
      </c>
      <c r="K166" s="17">
        <f t="shared" si="26"/>
        <v>2.9299999999999997</v>
      </c>
    </row>
    <row r="167" spans="1:15" x14ac:dyDescent="0.25">
      <c r="A167" s="242" t="s">
        <v>67</v>
      </c>
      <c r="B167" s="243"/>
      <c r="C167" s="243"/>
      <c r="D167" s="243"/>
      <c r="E167" s="243"/>
      <c r="F167" s="243"/>
      <c r="G167" s="243"/>
      <c r="H167" s="101"/>
      <c r="I167" s="102"/>
      <c r="J167" s="102"/>
      <c r="K167" s="5"/>
    </row>
    <row r="168" spans="1:15" x14ac:dyDescent="0.25">
      <c r="A168" s="16"/>
      <c r="B168" s="245" t="s">
        <v>10</v>
      </c>
      <c r="C168" s="246"/>
      <c r="D168" s="246"/>
      <c r="E168" s="246"/>
      <c r="F168" s="246"/>
      <c r="G168" s="246"/>
      <c r="H168" s="101"/>
      <c r="I168" s="102"/>
      <c r="J168" s="102"/>
      <c r="K168" s="5"/>
    </row>
    <row r="169" spans="1:15" x14ac:dyDescent="0.25">
      <c r="A169" s="22">
        <v>451</v>
      </c>
      <c r="B169" s="25" t="s">
        <v>132</v>
      </c>
      <c r="C169" s="40">
        <v>75</v>
      </c>
      <c r="D169" s="16">
        <v>223</v>
      </c>
      <c r="E169" s="16">
        <v>11.82</v>
      </c>
      <c r="F169" s="16">
        <v>13.68</v>
      </c>
      <c r="G169" s="49">
        <v>12.54</v>
      </c>
      <c r="H169" s="1">
        <v>0.24</v>
      </c>
      <c r="I169" s="1">
        <v>0.16</v>
      </c>
      <c r="J169" s="1">
        <v>0</v>
      </c>
      <c r="K169" s="1">
        <v>0</v>
      </c>
      <c r="L169" s="2"/>
      <c r="M169" s="2"/>
      <c r="N169" s="2"/>
      <c r="O169" s="2"/>
    </row>
    <row r="170" spans="1:15" x14ac:dyDescent="0.25">
      <c r="A170" s="22">
        <v>512</v>
      </c>
      <c r="B170" s="25" t="s">
        <v>97</v>
      </c>
      <c r="C170" s="16">
        <v>150</v>
      </c>
      <c r="D170" s="16">
        <v>118</v>
      </c>
      <c r="E170" s="16">
        <v>1.9159999999999999</v>
      </c>
      <c r="F170" s="16">
        <v>2.964</v>
      </c>
      <c r="G170" s="49">
        <v>23.419</v>
      </c>
      <c r="H170" s="25">
        <v>2.4E-2</v>
      </c>
      <c r="I170" s="25"/>
      <c r="J170" s="25">
        <v>1.7000000000000001E-2</v>
      </c>
      <c r="K170" s="25">
        <v>2.5</v>
      </c>
      <c r="L170" s="47"/>
      <c r="M170" s="47"/>
      <c r="N170" s="47"/>
      <c r="O170" s="47"/>
    </row>
    <row r="171" spans="1:15" x14ac:dyDescent="0.25">
      <c r="A171" s="22">
        <v>685</v>
      </c>
      <c r="B171" s="1" t="s">
        <v>74</v>
      </c>
      <c r="C171" s="17" t="s">
        <v>75</v>
      </c>
      <c r="D171" s="16">
        <v>58</v>
      </c>
      <c r="E171" s="16">
        <v>0.2</v>
      </c>
      <c r="F171" s="16">
        <v>0.1</v>
      </c>
      <c r="G171" s="49">
        <v>15.1</v>
      </c>
      <c r="H171" s="1">
        <v>0</v>
      </c>
      <c r="I171" s="1">
        <v>0.18</v>
      </c>
      <c r="J171" s="1">
        <v>0</v>
      </c>
      <c r="K171" s="1">
        <v>0</v>
      </c>
    </row>
    <row r="172" spans="1:15" x14ac:dyDescent="0.25">
      <c r="A172" s="22"/>
      <c r="B172" s="23" t="s">
        <v>46</v>
      </c>
      <c r="C172" s="28" t="s">
        <v>160</v>
      </c>
      <c r="D172" s="28">
        <v>108</v>
      </c>
      <c r="E172" s="23">
        <v>3.6</v>
      </c>
      <c r="F172" s="23">
        <v>0.48</v>
      </c>
      <c r="G172" s="50">
        <v>21.6</v>
      </c>
      <c r="H172" s="1">
        <v>6.6000000000000003E-2</v>
      </c>
      <c r="I172" s="1">
        <v>0</v>
      </c>
      <c r="J172" s="1">
        <v>0</v>
      </c>
      <c r="K172" s="1">
        <v>0.28999999999999998</v>
      </c>
    </row>
    <row r="173" spans="1:15" x14ac:dyDescent="0.25">
      <c r="A173" s="22"/>
      <c r="B173" s="16" t="s">
        <v>29</v>
      </c>
      <c r="C173" s="23">
        <v>100</v>
      </c>
      <c r="D173" s="23">
        <v>21</v>
      </c>
      <c r="E173" s="23">
        <v>0.66600000000000004</v>
      </c>
      <c r="F173" s="23">
        <v>0</v>
      </c>
      <c r="G173" s="50">
        <v>7.056</v>
      </c>
      <c r="H173" s="1">
        <v>3.2000000000000001E-2</v>
      </c>
      <c r="I173" s="1">
        <v>17.073</v>
      </c>
      <c r="J173" s="1">
        <v>0</v>
      </c>
      <c r="K173" s="1">
        <v>0</v>
      </c>
    </row>
    <row r="174" spans="1:15" x14ac:dyDescent="0.25">
      <c r="A174" s="22"/>
      <c r="B174" s="16" t="s">
        <v>77</v>
      </c>
      <c r="C174" s="16"/>
      <c r="D174" s="16">
        <f>SUM(D169:D173)</f>
        <v>528</v>
      </c>
      <c r="E174" s="16">
        <f t="shared" ref="E174:K174" si="27">SUM(E169:E173)</f>
        <v>18.202000000000002</v>
      </c>
      <c r="F174" s="16">
        <f t="shared" si="27"/>
        <v>17.224</v>
      </c>
      <c r="G174" s="16">
        <f t="shared" si="27"/>
        <v>79.715000000000003</v>
      </c>
      <c r="H174" s="16">
        <f t="shared" si="27"/>
        <v>0.36199999999999999</v>
      </c>
      <c r="I174" s="16">
        <f t="shared" si="27"/>
        <v>17.413</v>
      </c>
      <c r="J174" s="16">
        <f t="shared" si="27"/>
        <v>1.7000000000000001E-2</v>
      </c>
      <c r="K174" s="16">
        <f t="shared" si="27"/>
        <v>2.79</v>
      </c>
    </row>
    <row r="175" spans="1:15" x14ac:dyDescent="0.25">
      <c r="A175" s="23"/>
      <c r="B175" s="18" t="s">
        <v>17</v>
      </c>
      <c r="C175" s="16"/>
      <c r="D175" s="16"/>
      <c r="E175" s="16"/>
      <c r="F175" s="16"/>
      <c r="G175" s="49"/>
      <c r="H175" s="1"/>
      <c r="I175" s="1"/>
      <c r="J175" s="1"/>
      <c r="K175" s="1"/>
    </row>
    <row r="176" spans="1:15" x14ac:dyDescent="0.25">
      <c r="A176" s="23"/>
      <c r="B176" s="16" t="s">
        <v>24</v>
      </c>
      <c r="C176" s="17">
        <v>80</v>
      </c>
      <c r="D176" s="17">
        <v>10</v>
      </c>
      <c r="E176" s="17"/>
      <c r="F176" s="17"/>
      <c r="G176" s="51">
        <v>2.56</v>
      </c>
      <c r="H176" s="1">
        <v>1.2E-2</v>
      </c>
      <c r="I176" s="1">
        <v>0.995</v>
      </c>
      <c r="J176" s="1"/>
      <c r="K176" s="1"/>
    </row>
    <row r="177" spans="1:11" x14ac:dyDescent="0.25">
      <c r="A177" s="22">
        <v>160</v>
      </c>
      <c r="B177" s="16" t="s">
        <v>84</v>
      </c>
      <c r="C177" s="16">
        <v>250</v>
      </c>
      <c r="D177" s="16">
        <v>164</v>
      </c>
      <c r="E177" s="16">
        <v>5.7</v>
      </c>
      <c r="F177" s="16">
        <v>5.87</v>
      </c>
      <c r="G177" s="49">
        <v>21.83</v>
      </c>
      <c r="H177" s="1">
        <v>0.04</v>
      </c>
      <c r="I177" s="1">
        <v>0.6</v>
      </c>
      <c r="J177" s="1">
        <v>0.04</v>
      </c>
      <c r="K177" s="1">
        <v>0.4</v>
      </c>
    </row>
    <row r="178" spans="1:11" x14ac:dyDescent="0.25">
      <c r="A178" s="22">
        <v>397</v>
      </c>
      <c r="B178" s="1" t="s">
        <v>110</v>
      </c>
      <c r="C178" s="16">
        <v>100</v>
      </c>
      <c r="D178" s="16">
        <v>134</v>
      </c>
      <c r="E178" s="16">
        <v>10.48</v>
      </c>
      <c r="F178" s="16">
        <v>9.4499999999999993</v>
      </c>
      <c r="G178" s="49">
        <v>8.9700000000000006</v>
      </c>
      <c r="H178" s="1"/>
      <c r="I178" s="1"/>
      <c r="J178" s="1"/>
      <c r="K178" s="1"/>
    </row>
    <row r="179" spans="1:11" x14ac:dyDescent="0.25">
      <c r="A179" s="22">
        <v>520</v>
      </c>
      <c r="B179" s="16" t="s">
        <v>43</v>
      </c>
      <c r="C179" s="16">
        <v>150</v>
      </c>
      <c r="D179" s="16">
        <v>145</v>
      </c>
      <c r="E179" s="16">
        <v>2.9</v>
      </c>
      <c r="F179" s="16">
        <v>4.8</v>
      </c>
      <c r="G179" s="49">
        <v>15.4</v>
      </c>
      <c r="H179" s="1">
        <v>0.01</v>
      </c>
      <c r="I179" s="1">
        <v>5.75</v>
      </c>
      <c r="J179" s="1">
        <v>0</v>
      </c>
      <c r="K179" s="1">
        <v>0.13</v>
      </c>
    </row>
    <row r="180" spans="1:11" x14ac:dyDescent="0.25">
      <c r="A180" s="22" t="s">
        <v>150</v>
      </c>
      <c r="B180" s="25" t="s">
        <v>151</v>
      </c>
      <c r="C180" s="24">
        <v>200</v>
      </c>
      <c r="D180" s="24">
        <v>60</v>
      </c>
      <c r="E180" s="24">
        <v>0.2</v>
      </c>
      <c r="F180" s="24"/>
      <c r="G180" s="48">
        <v>15.1</v>
      </c>
      <c r="H180" s="1">
        <v>0.15</v>
      </c>
      <c r="I180" s="1">
        <v>1.3</v>
      </c>
      <c r="J180" s="1">
        <v>0.04</v>
      </c>
      <c r="K180" s="1">
        <v>0.17</v>
      </c>
    </row>
    <row r="181" spans="1:11" x14ac:dyDescent="0.25">
      <c r="A181" s="23"/>
      <c r="B181" s="1" t="s">
        <v>46</v>
      </c>
      <c r="C181" s="40" t="s">
        <v>165</v>
      </c>
      <c r="D181" s="28">
        <v>108</v>
      </c>
      <c r="E181" s="23">
        <v>3.6</v>
      </c>
      <c r="F181" s="23">
        <v>0.48</v>
      </c>
      <c r="G181" s="50">
        <v>21.6</v>
      </c>
      <c r="H181" s="1">
        <v>6.6000000000000003E-2</v>
      </c>
      <c r="I181" s="1">
        <v>0</v>
      </c>
      <c r="J181" s="1">
        <v>0</v>
      </c>
      <c r="K181" s="1">
        <v>0.28999999999999998</v>
      </c>
    </row>
    <row r="182" spans="1:11" x14ac:dyDescent="0.25">
      <c r="A182" s="15" t="s">
        <v>20</v>
      </c>
      <c r="B182" s="16" t="s">
        <v>30</v>
      </c>
      <c r="C182" s="16">
        <v>200</v>
      </c>
      <c r="D182" s="16">
        <v>94</v>
      </c>
      <c r="E182" s="16">
        <v>1</v>
      </c>
      <c r="F182" s="16"/>
      <c r="G182" s="49">
        <v>21.2</v>
      </c>
      <c r="H182" s="1">
        <v>3.2000000000000001E-2</v>
      </c>
      <c r="I182" s="1">
        <v>1.0999999999999999E-2</v>
      </c>
      <c r="J182" s="1">
        <v>0</v>
      </c>
      <c r="K182" s="1">
        <v>0</v>
      </c>
    </row>
    <row r="183" spans="1:11" x14ac:dyDescent="0.25">
      <c r="A183" s="16"/>
      <c r="B183" s="16" t="s">
        <v>16</v>
      </c>
      <c r="C183" s="16"/>
      <c r="D183" s="16">
        <f>SUM(D176:D182)</f>
        <v>715</v>
      </c>
      <c r="E183" s="16">
        <f t="shared" ref="E183:K183" si="28">SUM(E176:E182)</f>
        <v>23.88</v>
      </c>
      <c r="F183" s="16">
        <f t="shared" si="28"/>
        <v>20.6</v>
      </c>
      <c r="G183" s="16">
        <f t="shared" si="28"/>
        <v>106.66000000000001</v>
      </c>
      <c r="H183" s="16">
        <f t="shared" si="28"/>
        <v>0.31000000000000005</v>
      </c>
      <c r="I183" s="16">
        <f t="shared" si="28"/>
        <v>8.6559999999999988</v>
      </c>
      <c r="J183" s="16">
        <f t="shared" si="28"/>
        <v>0.08</v>
      </c>
      <c r="K183" s="16">
        <f t="shared" si="28"/>
        <v>0.99</v>
      </c>
    </row>
    <row r="184" spans="1:11" x14ac:dyDescent="0.25">
      <c r="A184" s="55"/>
      <c r="B184" s="55" t="s">
        <v>31</v>
      </c>
      <c r="C184" s="55"/>
      <c r="D184" s="55">
        <f>D183+D174</f>
        <v>1243</v>
      </c>
      <c r="E184" s="55">
        <f t="shared" ref="E184:K184" si="29">E183+E174</f>
        <v>42.082000000000001</v>
      </c>
      <c r="F184" s="55">
        <f t="shared" si="29"/>
        <v>37.823999999999998</v>
      </c>
      <c r="G184" s="55">
        <f t="shared" si="29"/>
        <v>186.375</v>
      </c>
      <c r="H184" s="55">
        <f t="shared" si="29"/>
        <v>0.67200000000000004</v>
      </c>
      <c r="I184" s="55">
        <f t="shared" si="29"/>
        <v>26.068999999999999</v>
      </c>
      <c r="J184" s="55">
        <f t="shared" si="29"/>
        <v>9.7000000000000003E-2</v>
      </c>
      <c r="K184" s="55">
        <f t="shared" si="29"/>
        <v>3.7800000000000002</v>
      </c>
    </row>
    <row r="185" spans="1:11" x14ac:dyDescent="0.25">
      <c r="A185" s="16"/>
      <c r="B185" s="16"/>
      <c r="C185" s="16"/>
      <c r="D185" s="55"/>
      <c r="E185" s="16"/>
      <c r="F185" s="16"/>
      <c r="G185" s="49"/>
      <c r="H185" s="1"/>
      <c r="I185" s="1"/>
      <c r="J185" s="1"/>
      <c r="K185" s="1"/>
    </row>
    <row r="186" spans="1:11" x14ac:dyDescent="0.25">
      <c r="A186" s="16"/>
      <c r="B186" s="1" t="s">
        <v>140</v>
      </c>
      <c r="C186" s="16"/>
      <c r="D186" s="55">
        <f>D16+D32+D51+D68+D84+D102+D120+D138+D157+D174</f>
        <v>6006</v>
      </c>
      <c r="E186" s="55">
        <f t="shared" ref="E186:K186" si="30">E16+E32+E51+E68+E84+E102+E120+E138+E157+E174</f>
        <v>199.67599999999999</v>
      </c>
      <c r="F186" s="55">
        <f t="shared" si="30"/>
        <v>198.34399999999999</v>
      </c>
      <c r="G186" s="55">
        <f t="shared" si="30"/>
        <v>850.44700000000012</v>
      </c>
      <c r="H186" s="55">
        <f t="shared" si="30"/>
        <v>3.4770000000000003</v>
      </c>
      <c r="I186" s="55">
        <f t="shared" si="30"/>
        <v>145.36700000000002</v>
      </c>
      <c r="J186" s="55">
        <f t="shared" si="30"/>
        <v>2.492</v>
      </c>
      <c r="K186" s="55">
        <f t="shared" si="30"/>
        <v>24.416999999999994</v>
      </c>
    </row>
    <row r="187" spans="1:11" x14ac:dyDescent="0.25">
      <c r="A187" s="16"/>
      <c r="B187" s="93" t="s">
        <v>168</v>
      </c>
      <c r="C187" s="94"/>
      <c r="D187" s="95">
        <v>5900</v>
      </c>
      <c r="E187" s="94">
        <v>192.5</v>
      </c>
      <c r="F187" s="94">
        <v>197.5</v>
      </c>
      <c r="G187" s="99">
        <v>837.5</v>
      </c>
      <c r="H187" s="93">
        <v>3</v>
      </c>
      <c r="I187" s="93">
        <v>150</v>
      </c>
      <c r="J187" s="93">
        <v>1.75</v>
      </c>
      <c r="K187" s="93">
        <v>25</v>
      </c>
    </row>
    <row r="188" spans="1:11" x14ac:dyDescent="0.25">
      <c r="A188" s="16"/>
      <c r="B188" s="1" t="s">
        <v>141</v>
      </c>
      <c r="C188" s="16"/>
      <c r="D188" s="55">
        <f>D24+D42+D59+D76+D93+D110+D129+D147+D165+D183</f>
        <v>8276</v>
      </c>
      <c r="E188" s="55">
        <f t="shared" ref="E188:K188" si="31">E24+E42+E59+E76+E93+E110+E129+E147+E165+E183</f>
        <v>279.036</v>
      </c>
      <c r="F188" s="55">
        <f t="shared" si="31"/>
        <v>269.76400000000001</v>
      </c>
      <c r="G188" s="55">
        <f t="shared" si="31"/>
        <v>1191.6869999999999</v>
      </c>
      <c r="H188" s="55">
        <f t="shared" si="31"/>
        <v>3.7480000000000002</v>
      </c>
      <c r="I188" s="55">
        <f t="shared" si="31"/>
        <v>244.48200000000003</v>
      </c>
      <c r="J188" s="55">
        <f t="shared" si="31"/>
        <v>5.3919999999999995</v>
      </c>
      <c r="K188" s="55">
        <f t="shared" si="31"/>
        <v>32.190000000000005</v>
      </c>
    </row>
    <row r="189" spans="1:11" ht="15.75" x14ac:dyDescent="0.25">
      <c r="A189" s="56"/>
      <c r="B189" s="93" t="s">
        <v>168</v>
      </c>
      <c r="C189" s="96"/>
      <c r="D189" s="96">
        <v>8260</v>
      </c>
      <c r="E189" s="96">
        <v>269.5</v>
      </c>
      <c r="F189" s="96">
        <v>276.5</v>
      </c>
      <c r="G189" s="100">
        <v>1172.5</v>
      </c>
      <c r="H189" s="93">
        <v>4.2</v>
      </c>
      <c r="I189" s="93">
        <v>210</v>
      </c>
      <c r="J189" s="93">
        <v>2.4500000000000002</v>
      </c>
      <c r="K189" s="93">
        <v>35</v>
      </c>
    </row>
    <row r="190" spans="1:11" ht="15.75" x14ac:dyDescent="0.25">
      <c r="A190" s="12"/>
      <c r="B190" s="248" t="s">
        <v>85</v>
      </c>
      <c r="C190" s="248"/>
      <c r="D190" s="248"/>
      <c r="E190" s="248"/>
      <c r="F190" s="21"/>
      <c r="G190" s="21"/>
    </row>
    <row r="191" spans="1:11" ht="15.75" x14ac:dyDescent="0.25">
      <c r="A191" s="12"/>
      <c r="B191" s="239" t="s">
        <v>86</v>
      </c>
      <c r="C191" s="239"/>
      <c r="D191" s="239"/>
      <c r="E191" s="239"/>
      <c r="F191" s="239"/>
      <c r="G191" s="239"/>
    </row>
    <row r="192" spans="1:11" ht="15.75" x14ac:dyDescent="0.25">
      <c r="A192" s="12"/>
      <c r="B192" s="239" t="s">
        <v>87</v>
      </c>
      <c r="C192" s="239"/>
      <c r="D192" s="239"/>
      <c r="E192" s="239"/>
      <c r="F192" s="239"/>
      <c r="G192" s="239"/>
    </row>
    <row r="193" spans="1:7" ht="15.75" x14ac:dyDescent="0.25">
      <c r="A193" s="12"/>
      <c r="B193" s="239" t="s">
        <v>88</v>
      </c>
      <c r="C193" s="239"/>
      <c r="D193" s="239"/>
      <c r="E193" s="239"/>
      <c r="F193" s="239"/>
      <c r="G193" s="239"/>
    </row>
    <row r="194" spans="1:7" ht="15.75" x14ac:dyDescent="0.25">
      <c r="A194" s="12"/>
      <c r="B194" s="239" t="s">
        <v>89</v>
      </c>
      <c r="C194" s="239"/>
      <c r="D194" s="239"/>
      <c r="E194" s="239"/>
      <c r="F194" s="239"/>
      <c r="G194" s="239"/>
    </row>
    <row r="195" spans="1:7" ht="15.75" x14ac:dyDescent="0.25">
      <c r="A195" s="12"/>
      <c r="B195" s="239" t="s">
        <v>91</v>
      </c>
      <c r="C195" s="239"/>
      <c r="D195" s="239"/>
      <c r="E195" s="239"/>
      <c r="F195" s="239"/>
      <c r="G195" s="239"/>
    </row>
    <row r="196" spans="1:7" ht="15.75" x14ac:dyDescent="0.25">
      <c r="A196" s="12"/>
      <c r="B196" s="239" t="s">
        <v>90</v>
      </c>
      <c r="C196" s="239"/>
      <c r="D196" s="239"/>
      <c r="E196" s="239"/>
      <c r="F196" s="239"/>
      <c r="G196" s="239"/>
    </row>
    <row r="197" spans="1:7" ht="15.75" x14ac:dyDescent="0.25">
      <c r="A197" s="12"/>
      <c r="B197" s="239" t="s">
        <v>92</v>
      </c>
      <c r="C197" s="239"/>
      <c r="D197" s="239"/>
      <c r="E197" s="239"/>
      <c r="F197" s="239"/>
      <c r="G197" s="239"/>
    </row>
    <row r="198" spans="1:7" ht="15.75" x14ac:dyDescent="0.25">
      <c r="A198" s="12"/>
      <c r="B198" s="239" t="s">
        <v>93</v>
      </c>
      <c r="C198" s="239"/>
      <c r="D198" s="239"/>
      <c r="E198" s="239"/>
      <c r="F198" s="239"/>
      <c r="G198" s="239"/>
    </row>
    <row r="199" spans="1:7" ht="15.75" x14ac:dyDescent="0.25">
      <c r="A199" s="12"/>
      <c r="B199" s="239" t="s">
        <v>94</v>
      </c>
      <c r="C199" s="239"/>
      <c r="D199" s="239"/>
      <c r="E199" s="239"/>
      <c r="F199" s="239"/>
      <c r="G199" s="239"/>
    </row>
    <row r="200" spans="1:7" ht="15.75" x14ac:dyDescent="0.25">
      <c r="A200" s="12"/>
      <c r="B200" s="239" t="s">
        <v>95</v>
      </c>
      <c r="C200" s="239"/>
      <c r="D200" s="239"/>
      <c r="E200" s="239"/>
      <c r="F200" s="239"/>
      <c r="G200" s="239"/>
    </row>
    <row r="201" spans="1:7" ht="15.75" x14ac:dyDescent="0.25">
      <c r="A201" s="12"/>
      <c r="B201" s="239" t="s">
        <v>103</v>
      </c>
      <c r="C201" s="239"/>
      <c r="D201" s="239"/>
      <c r="E201" s="239"/>
      <c r="F201" s="239"/>
      <c r="G201" s="239"/>
    </row>
    <row r="202" spans="1:7" ht="15.75" x14ac:dyDescent="0.25">
      <c r="A202" s="12"/>
      <c r="B202" s="21" t="s">
        <v>135</v>
      </c>
      <c r="C202" s="21"/>
      <c r="D202" s="21"/>
      <c r="E202" s="21"/>
      <c r="F202" s="21"/>
      <c r="G202" s="21"/>
    </row>
    <row r="203" spans="1:7" ht="15.75" x14ac:dyDescent="0.25">
      <c r="A203" s="12"/>
      <c r="B203" s="21" t="s">
        <v>136</v>
      </c>
      <c r="C203" s="12"/>
      <c r="D203" s="12"/>
      <c r="E203" s="12"/>
      <c r="F203" s="12"/>
      <c r="G203" s="12"/>
    </row>
    <row r="204" spans="1:7" ht="15.75" x14ac:dyDescent="0.25">
      <c r="A204" s="12"/>
      <c r="B204" s="21" t="s">
        <v>137</v>
      </c>
      <c r="C204" s="12"/>
      <c r="D204" s="12"/>
      <c r="E204" s="12"/>
      <c r="F204" s="12"/>
      <c r="G204" s="12"/>
    </row>
    <row r="205" spans="1:7" ht="15.75" x14ac:dyDescent="0.25">
      <c r="A205" s="12"/>
      <c r="B205" s="21" t="s">
        <v>138</v>
      </c>
      <c r="C205" s="21"/>
      <c r="D205" s="21"/>
      <c r="E205" s="21"/>
      <c r="F205" s="21"/>
      <c r="G205" s="21"/>
    </row>
    <row r="206" spans="1:7" ht="15.75" x14ac:dyDescent="0.25">
      <c r="A206" s="12"/>
      <c r="B206" s="21" t="s">
        <v>139</v>
      </c>
      <c r="C206" s="21"/>
      <c r="D206" s="21"/>
      <c r="E206" s="21"/>
      <c r="F206" s="21"/>
      <c r="G206" s="21"/>
    </row>
    <row r="207" spans="1:7" ht="15.75" x14ac:dyDescent="0.25">
      <c r="A207" s="12"/>
      <c r="B207" s="21"/>
      <c r="C207" s="21"/>
      <c r="D207" s="21"/>
      <c r="E207" s="21"/>
      <c r="F207" s="21"/>
      <c r="G207" s="21"/>
    </row>
    <row r="208" spans="1:7" x14ac:dyDescent="0.25">
      <c r="A208" s="12"/>
      <c r="B208" s="12"/>
      <c r="C208" s="12"/>
      <c r="D208" s="12"/>
      <c r="E208" s="12"/>
      <c r="F208" s="12"/>
      <c r="G208" s="12"/>
    </row>
    <row r="209" spans="1:7" x14ac:dyDescent="0.25">
      <c r="A209" s="29"/>
      <c r="B209" s="30"/>
      <c r="C209" s="30"/>
      <c r="D209" s="30"/>
      <c r="E209" s="30"/>
      <c r="F209" s="30"/>
      <c r="G209" s="31"/>
    </row>
    <row r="210" spans="1:7" x14ac:dyDescent="0.25">
      <c r="A210" s="232"/>
      <c r="B210" s="233"/>
      <c r="C210" s="233"/>
      <c r="D210" s="233"/>
      <c r="E210" s="233"/>
      <c r="F210" s="233"/>
      <c r="G210" s="234"/>
    </row>
    <row r="211" spans="1:7" x14ac:dyDescent="0.25">
      <c r="A211" s="232"/>
      <c r="B211" s="233"/>
      <c r="C211" s="233"/>
      <c r="D211" s="233"/>
      <c r="E211" s="233"/>
      <c r="F211" s="233"/>
      <c r="G211" s="234"/>
    </row>
    <row r="212" spans="1:7" x14ac:dyDescent="0.25">
      <c r="A212" s="232"/>
      <c r="B212" s="233"/>
      <c r="C212" s="233"/>
      <c r="D212" s="233"/>
      <c r="E212" s="233"/>
      <c r="F212" s="233"/>
      <c r="G212" s="234"/>
    </row>
    <row r="213" spans="1:7" x14ac:dyDescent="0.25">
      <c r="A213" s="232"/>
      <c r="B213" s="233"/>
      <c r="C213" s="233"/>
      <c r="D213" s="233"/>
      <c r="E213" s="233"/>
      <c r="F213" s="233"/>
      <c r="G213" s="234"/>
    </row>
    <row r="214" spans="1:7" ht="15.75" x14ac:dyDescent="0.25">
      <c r="A214" s="235"/>
      <c r="B214" s="236"/>
      <c r="C214" s="236"/>
      <c r="D214" s="236"/>
      <c r="E214" s="236"/>
      <c r="F214" s="236"/>
      <c r="G214" s="237"/>
    </row>
    <row r="215" spans="1:7" x14ac:dyDescent="0.25">
      <c r="A215" s="38"/>
      <c r="B215" s="37"/>
      <c r="C215" s="37"/>
      <c r="D215" s="37"/>
      <c r="E215" s="37"/>
      <c r="F215" s="37"/>
      <c r="G215" s="39"/>
    </row>
    <row r="216" spans="1:7" x14ac:dyDescent="0.25">
      <c r="A216" s="32"/>
      <c r="B216" s="2"/>
      <c r="C216" s="2"/>
      <c r="D216" s="2"/>
      <c r="E216" s="2"/>
      <c r="F216" s="2"/>
      <c r="G216" s="33"/>
    </row>
    <row r="217" spans="1:7" x14ac:dyDescent="0.25">
      <c r="A217" s="32"/>
      <c r="B217" s="2"/>
      <c r="C217" s="2"/>
      <c r="D217" s="2"/>
      <c r="E217" s="2"/>
      <c r="F217" s="2"/>
      <c r="G217" s="33"/>
    </row>
    <row r="218" spans="1:7" x14ac:dyDescent="0.25">
      <c r="A218" s="32"/>
      <c r="B218" s="2"/>
      <c r="C218" s="2"/>
      <c r="D218" s="2"/>
      <c r="E218" s="2"/>
      <c r="F218" s="2"/>
      <c r="G218" s="33"/>
    </row>
    <row r="219" spans="1:7" x14ac:dyDescent="0.25">
      <c r="A219" s="32"/>
      <c r="B219" s="2"/>
      <c r="C219" s="2"/>
      <c r="D219" s="2"/>
      <c r="E219" s="2"/>
      <c r="F219" s="2"/>
      <c r="G219" s="33"/>
    </row>
    <row r="220" spans="1:7" x14ac:dyDescent="0.25">
      <c r="A220" s="32"/>
      <c r="B220" s="238"/>
      <c r="C220" s="238"/>
      <c r="D220" s="238"/>
      <c r="E220" s="238"/>
      <c r="F220" s="238"/>
      <c r="G220" s="33"/>
    </row>
    <row r="221" spans="1:7" x14ac:dyDescent="0.25">
      <c r="A221" s="32"/>
      <c r="B221" s="238"/>
      <c r="C221" s="238"/>
      <c r="D221" s="238"/>
      <c r="E221" s="238"/>
      <c r="F221" s="238"/>
      <c r="G221" s="33"/>
    </row>
    <row r="222" spans="1:7" x14ac:dyDescent="0.25">
      <c r="A222" s="32"/>
      <c r="B222" s="238"/>
      <c r="C222" s="238"/>
      <c r="D222" s="238"/>
      <c r="E222" s="238"/>
      <c r="F222" s="238"/>
      <c r="G222" s="33"/>
    </row>
    <row r="223" spans="1:7" x14ac:dyDescent="0.25">
      <c r="A223" s="32"/>
      <c r="B223" s="229"/>
      <c r="C223" s="229"/>
      <c r="D223" s="229"/>
      <c r="E223" s="229"/>
      <c r="F223" s="229"/>
      <c r="G223" s="33"/>
    </row>
    <row r="224" spans="1:7" x14ac:dyDescent="0.25">
      <c r="A224" s="32"/>
      <c r="B224" s="2"/>
      <c r="C224" s="2"/>
      <c r="D224" s="2"/>
      <c r="E224" s="2"/>
      <c r="F224" s="2"/>
      <c r="G224" s="33"/>
    </row>
    <row r="225" spans="1:7" x14ac:dyDescent="0.25">
      <c r="A225" s="32"/>
      <c r="B225" s="2"/>
      <c r="C225" s="2"/>
      <c r="D225" s="2"/>
      <c r="E225" s="2"/>
      <c r="F225" s="2"/>
      <c r="G225" s="33"/>
    </row>
    <row r="226" spans="1:7" x14ac:dyDescent="0.25">
      <c r="A226" s="32"/>
      <c r="B226" s="2"/>
      <c r="C226" s="2"/>
      <c r="D226" s="2"/>
      <c r="E226" s="2"/>
      <c r="F226" s="2"/>
      <c r="G226" s="33"/>
    </row>
    <row r="227" spans="1:7" ht="18.75" x14ac:dyDescent="0.3">
      <c r="A227" s="32"/>
      <c r="B227" s="230"/>
      <c r="C227" s="230"/>
      <c r="D227" s="230"/>
      <c r="E227" s="230"/>
      <c r="F227" s="230"/>
      <c r="G227" s="33"/>
    </row>
    <row r="228" spans="1:7" ht="18.75" x14ac:dyDescent="0.3">
      <c r="A228" s="32"/>
      <c r="B228" s="230"/>
      <c r="C228" s="230"/>
      <c r="D228" s="230"/>
      <c r="E228" s="230"/>
      <c r="F228" s="230"/>
      <c r="G228" s="33"/>
    </row>
    <row r="229" spans="1:7" ht="18.75" x14ac:dyDescent="0.3">
      <c r="A229" s="32"/>
      <c r="B229" s="230"/>
      <c r="C229" s="230"/>
      <c r="D229" s="230"/>
      <c r="E229" s="230"/>
      <c r="F229" s="230"/>
      <c r="G229" s="33"/>
    </row>
    <row r="230" spans="1:7" ht="18.75" x14ac:dyDescent="0.3">
      <c r="A230" s="32"/>
      <c r="B230" s="231" t="s">
        <v>96</v>
      </c>
      <c r="C230" s="231"/>
      <c r="D230" s="231"/>
      <c r="E230" s="231"/>
      <c r="F230" s="231"/>
      <c r="G230" s="33"/>
    </row>
    <row r="231" spans="1:7" x14ac:dyDescent="0.25">
      <c r="A231" s="32"/>
      <c r="B231" s="37"/>
      <c r="C231" s="37"/>
      <c r="D231" s="37"/>
      <c r="E231" s="37"/>
      <c r="F231" s="37"/>
      <c r="G231" s="33"/>
    </row>
    <row r="232" spans="1:7" x14ac:dyDescent="0.25">
      <c r="A232" s="32"/>
      <c r="B232" s="2"/>
      <c r="C232" s="2"/>
      <c r="D232" s="2"/>
      <c r="E232" s="2"/>
      <c r="F232" s="2"/>
      <c r="G232" s="33"/>
    </row>
    <row r="233" spans="1:7" x14ac:dyDescent="0.25">
      <c r="A233" s="32"/>
      <c r="B233" s="2"/>
      <c r="C233" s="2"/>
      <c r="D233" s="2"/>
      <c r="E233" s="2"/>
      <c r="F233" s="2"/>
      <c r="G233" s="33"/>
    </row>
    <row r="234" spans="1:7" x14ac:dyDescent="0.25">
      <c r="A234" s="32"/>
      <c r="B234" s="2"/>
      <c r="C234" s="2"/>
      <c r="D234" s="2"/>
      <c r="E234" s="2"/>
      <c r="F234" s="2"/>
      <c r="G234" s="33"/>
    </row>
    <row r="235" spans="1:7" x14ac:dyDescent="0.25">
      <c r="A235" s="32"/>
      <c r="B235" s="2"/>
      <c r="C235" s="2"/>
      <c r="D235" s="2"/>
      <c r="E235" s="2"/>
      <c r="F235" s="2"/>
      <c r="G235" s="33"/>
    </row>
    <row r="236" spans="1:7" x14ac:dyDescent="0.25">
      <c r="A236" s="32"/>
      <c r="B236" s="2"/>
      <c r="C236" s="2"/>
      <c r="D236" s="2"/>
      <c r="E236" s="2"/>
      <c r="F236" s="2"/>
      <c r="G236" s="33"/>
    </row>
    <row r="237" spans="1:7" x14ac:dyDescent="0.25">
      <c r="A237" s="32"/>
      <c r="B237" s="2"/>
      <c r="C237" s="2"/>
      <c r="D237" s="2"/>
      <c r="E237" s="2"/>
      <c r="F237" s="2"/>
      <c r="G237" s="33"/>
    </row>
    <row r="238" spans="1:7" x14ac:dyDescent="0.25">
      <c r="A238" s="32"/>
      <c r="B238" s="2"/>
      <c r="C238" s="2"/>
      <c r="D238" s="2"/>
      <c r="E238" s="2"/>
      <c r="F238" s="2"/>
      <c r="G238" s="33"/>
    </row>
    <row r="239" spans="1:7" x14ac:dyDescent="0.25">
      <c r="A239" s="32"/>
      <c r="B239" s="2"/>
      <c r="C239" s="2"/>
      <c r="D239" s="2"/>
      <c r="E239" s="2"/>
      <c r="F239" s="2"/>
      <c r="G239" s="33"/>
    </row>
    <row r="240" spans="1:7" x14ac:dyDescent="0.25">
      <c r="A240" s="32"/>
      <c r="B240" s="2"/>
      <c r="C240" s="2"/>
      <c r="D240" s="2"/>
      <c r="E240" s="2"/>
      <c r="F240" s="2"/>
      <c r="G240" s="33"/>
    </row>
    <row r="241" spans="1:7" x14ac:dyDescent="0.25">
      <c r="A241" s="32"/>
      <c r="B241" s="2"/>
      <c r="C241" s="2"/>
      <c r="D241" s="2"/>
      <c r="E241" s="2"/>
      <c r="F241" s="2"/>
      <c r="G241" s="33"/>
    </row>
    <row r="242" spans="1:7" x14ac:dyDescent="0.25">
      <c r="A242" s="32"/>
      <c r="B242" s="2"/>
      <c r="C242" s="2"/>
      <c r="D242" s="2"/>
      <c r="E242" s="2"/>
      <c r="F242" s="2"/>
      <c r="G242" s="33"/>
    </row>
    <row r="243" spans="1:7" x14ac:dyDescent="0.25">
      <c r="A243" s="32"/>
      <c r="B243" s="2"/>
      <c r="C243" s="2"/>
      <c r="D243" s="2"/>
      <c r="E243" s="2"/>
      <c r="F243" s="2"/>
      <c r="G243" s="33"/>
    </row>
    <row r="244" spans="1:7" x14ac:dyDescent="0.25">
      <c r="A244" s="32"/>
      <c r="B244" s="2"/>
      <c r="C244" s="2"/>
      <c r="D244" s="2"/>
      <c r="E244" s="2"/>
      <c r="F244" s="2"/>
      <c r="G244" s="33"/>
    </row>
    <row r="245" spans="1:7" x14ac:dyDescent="0.25">
      <c r="A245" s="32"/>
      <c r="B245" s="2"/>
      <c r="C245" s="2"/>
      <c r="D245" s="2"/>
      <c r="E245" s="2"/>
      <c r="F245" s="2"/>
      <c r="G245" s="33"/>
    </row>
    <row r="246" spans="1:7" x14ac:dyDescent="0.25">
      <c r="A246" s="32"/>
      <c r="B246" s="2"/>
      <c r="C246" s="2"/>
      <c r="D246" s="2"/>
      <c r="E246" s="2"/>
      <c r="F246" s="2"/>
      <c r="G246" s="33"/>
    </row>
    <row r="247" spans="1:7" x14ac:dyDescent="0.25">
      <c r="A247" s="32"/>
      <c r="B247" s="2"/>
      <c r="C247" s="2"/>
      <c r="D247" s="2"/>
      <c r="E247" s="2"/>
      <c r="F247" s="2"/>
      <c r="G247" s="33"/>
    </row>
    <row r="248" spans="1:7" x14ac:dyDescent="0.25">
      <c r="A248" s="32"/>
      <c r="B248" s="2"/>
      <c r="C248" s="2"/>
      <c r="D248" s="2"/>
      <c r="E248" s="2"/>
      <c r="F248" s="2"/>
      <c r="G248" s="33"/>
    </row>
    <row r="249" spans="1:7" x14ac:dyDescent="0.25">
      <c r="A249" s="32"/>
      <c r="B249" s="2"/>
      <c r="C249" s="2"/>
      <c r="D249" s="2"/>
      <c r="E249" s="2"/>
      <c r="F249" s="2"/>
      <c r="G249" s="33"/>
    </row>
    <row r="250" spans="1:7" x14ac:dyDescent="0.25">
      <c r="A250" s="32"/>
      <c r="B250" s="2"/>
      <c r="C250" s="2"/>
      <c r="D250" s="2"/>
      <c r="E250" s="2"/>
      <c r="F250" s="2"/>
      <c r="G250" s="33"/>
    </row>
    <row r="251" spans="1:7" x14ac:dyDescent="0.25">
      <c r="A251" s="32"/>
      <c r="B251" s="2"/>
      <c r="C251" s="2"/>
      <c r="D251" s="2"/>
      <c r="E251" s="2"/>
      <c r="F251" s="2"/>
      <c r="G251" s="33"/>
    </row>
    <row r="252" spans="1:7" x14ac:dyDescent="0.25">
      <c r="A252" s="32"/>
      <c r="B252" s="2"/>
      <c r="C252" s="2"/>
      <c r="D252" s="2"/>
      <c r="E252" s="2"/>
      <c r="F252" s="2"/>
      <c r="G252" s="33"/>
    </row>
    <row r="253" spans="1:7" x14ac:dyDescent="0.25">
      <c r="A253" s="32"/>
      <c r="B253" s="2"/>
      <c r="C253" s="2"/>
      <c r="D253" s="2"/>
      <c r="E253" s="2"/>
      <c r="F253" s="2"/>
      <c r="G253" s="33"/>
    </row>
    <row r="254" spans="1:7" x14ac:dyDescent="0.25">
      <c r="A254" s="32"/>
      <c r="B254" s="2"/>
      <c r="C254" s="2"/>
      <c r="D254" s="2"/>
      <c r="E254" s="2"/>
      <c r="F254" s="2"/>
      <c r="G254" s="33"/>
    </row>
    <row r="255" spans="1:7" x14ac:dyDescent="0.25">
      <c r="A255" s="32"/>
      <c r="B255" s="2"/>
      <c r="C255" s="2"/>
      <c r="D255" s="2"/>
      <c r="E255" s="2"/>
      <c r="F255" s="2"/>
      <c r="G255" s="33"/>
    </row>
    <row r="256" spans="1:7" x14ac:dyDescent="0.25">
      <c r="A256" s="32"/>
      <c r="B256" s="2"/>
      <c r="C256" s="2"/>
      <c r="D256" s="2"/>
      <c r="E256" s="2"/>
      <c r="F256" s="2"/>
      <c r="G256" s="33"/>
    </row>
    <row r="257" spans="1:7" x14ac:dyDescent="0.25">
      <c r="A257" s="32"/>
      <c r="B257" s="2"/>
      <c r="C257" s="2"/>
      <c r="D257" s="2"/>
      <c r="E257" s="2"/>
      <c r="F257" s="2"/>
      <c r="G257" s="33"/>
    </row>
    <row r="258" spans="1:7" x14ac:dyDescent="0.25">
      <c r="A258" s="32"/>
      <c r="B258" s="2"/>
      <c r="C258" s="2"/>
      <c r="D258" s="2"/>
      <c r="E258" s="2"/>
      <c r="F258" s="2"/>
      <c r="G258" s="33"/>
    </row>
    <row r="259" spans="1:7" x14ac:dyDescent="0.25">
      <c r="A259" s="32"/>
      <c r="B259" s="2"/>
      <c r="C259" s="2"/>
      <c r="D259" s="2"/>
      <c r="E259" s="2"/>
      <c r="F259" s="2"/>
      <c r="G259" s="33"/>
    </row>
    <row r="260" spans="1:7" x14ac:dyDescent="0.25">
      <c r="A260" s="32"/>
      <c r="B260" s="2"/>
      <c r="C260" s="2"/>
      <c r="D260" s="2"/>
      <c r="E260" s="2"/>
      <c r="F260" s="2"/>
      <c r="G260" s="33"/>
    </row>
    <row r="261" spans="1:7" x14ac:dyDescent="0.25">
      <c r="A261" s="32"/>
      <c r="B261" s="2"/>
      <c r="C261" s="2"/>
      <c r="D261" s="2"/>
      <c r="E261" s="2"/>
      <c r="F261" s="2"/>
      <c r="G261" s="33"/>
    </row>
    <row r="262" spans="1:7" x14ac:dyDescent="0.25">
      <c r="A262" s="32"/>
      <c r="B262" s="2"/>
      <c r="C262" s="2"/>
      <c r="D262" s="2"/>
      <c r="E262" s="2"/>
      <c r="F262" s="2"/>
      <c r="G262" s="33"/>
    </row>
    <row r="263" spans="1:7" x14ac:dyDescent="0.25">
      <c r="A263" s="32"/>
      <c r="B263" s="2"/>
      <c r="C263" s="2"/>
      <c r="D263" s="2"/>
      <c r="E263" s="2"/>
      <c r="F263" s="2"/>
      <c r="G263" s="33"/>
    </row>
    <row r="264" spans="1:7" x14ac:dyDescent="0.25">
      <c r="A264" s="32"/>
      <c r="B264" s="2"/>
      <c r="C264" s="2"/>
      <c r="D264" s="2"/>
      <c r="E264" s="2"/>
      <c r="F264" s="2"/>
      <c r="G264" s="33"/>
    </row>
    <row r="265" spans="1:7" x14ac:dyDescent="0.25">
      <c r="A265" s="32"/>
      <c r="B265" s="2"/>
      <c r="C265" s="2" t="s">
        <v>99</v>
      </c>
      <c r="D265" s="2"/>
      <c r="E265" s="2"/>
      <c r="F265" s="2"/>
      <c r="G265" s="33"/>
    </row>
    <row r="266" spans="1:7" x14ac:dyDescent="0.25">
      <c r="A266" s="32"/>
      <c r="B266" s="2"/>
      <c r="C266" s="2"/>
      <c r="D266" s="2"/>
      <c r="E266" s="2"/>
      <c r="F266" s="2"/>
      <c r="G266" s="33"/>
    </row>
    <row r="267" spans="1:7" x14ac:dyDescent="0.25">
      <c r="A267" s="32"/>
      <c r="B267" s="2"/>
      <c r="C267" s="2"/>
      <c r="D267" s="2"/>
      <c r="E267" s="2"/>
      <c r="F267" s="2"/>
      <c r="G267" s="33"/>
    </row>
    <row r="268" spans="1:7" x14ac:dyDescent="0.25">
      <c r="A268" s="32"/>
      <c r="B268" s="2"/>
      <c r="C268" s="2"/>
      <c r="D268" s="2"/>
      <c r="E268" s="2"/>
      <c r="F268" s="2"/>
      <c r="G268" s="33"/>
    </row>
    <row r="269" spans="1:7" x14ac:dyDescent="0.25">
      <c r="A269" s="32"/>
      <c r="B269" s="2"/>
      <c r="C269" s="2"/>
      <c r="D269" s="2"/>
      <c r="E269" s="2"/>
      <c r="F269" s="2"/>
      <c r="G269" s="33"/>
    </row>
    <row r="270" spans="1:7" x14ac:dyDescent="0.25">
      <c r="A270" s="32"/>
      <c r="B270" s="2"/>
      <c r="C270" s="2"/>
      <c r="D270" s="2"/>
      <c r="E270" s="2"/>
      <c r="F270" s="2"/>
      <c r="G270" s="33"/>
    </row>
    <row r="271" spans="1:7" x14ac:dyDescent="0.25">
      <c r="A271" s="32"/>
      <c r="B271" s="2"/>
      <c r="C271" s="2"/>
      <c r="D271" s="2"/>
      <c r="E271" s="2"/>
      <c r="F271" s="2"/>
      <c r="G271" s="33"/>
    </row>
    <row r="272" spans="1:7" x14ac:dyDescent="0.25">
      <c r="A272" s="32"/>
      <c r="B272" s="2"/>
      <c r="C272" s="2"/>
      <c r="D272" s="2"/>
      <c r="E272" s="2"/>
      <c r="F272" s="2"/>
      <c r="G272" s="33"/>
    </row>
    <row r="273" spans="1:7" x14ac:dyDescent="0.25">
      <c r="A273" s="32"/>
      <c r="B273" s="2"/>
      <c r="C273" s="2"/>
      <c r="D273" s="2"/>
      <c r="E273" s="2"/>
      <c r="F273" s="2"/>
      <c r="G273" s="33"/>
    </row>
    <row r="274" spans="1:7" x14ac:dyDescent="0.25">
      <c r="A274" s="32"/>
      <c r="B274" s="2"/>
      <c r="C274" s="2"/>
      <c r="D274" s="2"/>
      <c r="E274" s="2"/>
      <c r="F274" s="2"/>
      <c r="G274" s="33"/>
    </row>
    <row r="275" spans="1:7" x14ac:dyDescent="0.25">
      <c r="A275" s="32"/>
      <c r="B275" s="2"/>
      <c r="C275" s="2"/>
      <c r="D275" s="2"/>
      <c r="E275" s="2"/>
      <c r="F275" s="2"/>
      <c r="G275" s="33"/>
    </row>
    <row r="276" spans="1:7" x14ac:dyDescent="0.25">
      <c r="A276" s="34"/>
      <c r="B276" s="35"/>
      <c r="C276" s="35"/>
      <c r="D276" s="35"/>
      <c r="E276" s="35"/>
      <c r="F276" s="35"/>
      <c r="G276" s="36"/>
    </row>
  </sheetData>
  <mergeCells count="53">
    <mergeCell ref="H5:K5"/>
    <mergeCell ref="B1:F4"/>
    <mergeCell ref="A5:A6"/>
    <mergeCell ref="B5:B6"/>
    <mergeCell ref="C5:C6"/>
    <mergeCell ref="D5:D6"/>
    <mergeCell ref="E5:G5"/>
    <mergeCell ref="A96:G96"/>
    <mergeCell ref="A7:G7"/>
    <mergeCell ref="A8:G8"/>
    <mergeCell ref="A26:G26"/>
    <mergeCell ref="B27:G27"/>
    <mergeCell ref="A44:G44"/>
    <mergeCell ref="B45:G45"/>
    <mergeCell ref="A61:G61"/>
    <mergeCell ref="B62:G62"/>
    <mergeCell ref="A78:G78"/>
    <mergeCell ref="B79:G79"/>
    <mergeCell ref="A95:G95"/>
    <mergeCell ref="B192:G192"/>
    <mergeCell ref="B97:G97"/>
    <mergeCell ref="A112:G112"/>
    <mergeCell ref="B113:G113"/>
    <mergeCell ref="A131:G131"/>
    <mergeCell ref="B132:G132"/>
    <mergeCell ref="A149:G149"/>
    <mergeCell ref="B150:G150"/>
    <mergeCell ref="A167:G167"/>
    <mergeCell ref="B168:G168"/>
    <mergeCell ref="B190:E190"/>
    <mergeCell ref="B191:G191"/>
    <mergeCell ref="A212:G212"/>
    <mergeCell ref="B193:G193"/>
    <mergeCell ref="B194:G194"/>
    <mergeCell ref="B195:G195"/>
    <mergeCell ref="B196:G196"/>
    <mergeCell ref="B197:G197"/>
    <mergeCell ref="B198:G198"/>
    <mergeCell ref="B199:G199"/>
    <mergeCell ref="B200:G200"/>
    <mergeCell ref="B201:G201"/>
    <mergeCell ref="A210:G210"/>
    <mergeCell ref="A211:G211"/>
    <mergeCell ref="B227:F227"/>
    <mergeCell ref="B228:F228"/>
    <mergeCell ref="B229:F229"/>
    <mergeCell ref="B230:F230"/>
    <mergeCell ref="A213:G213"/>
    <mergeCell ref="A214:G214"/>
    <mergeCell ref="B220:F220"/>
    <mergeCell ref="B221:F221"/>
    <mergeCell ref="B222:F222"/>
    <mergeCell ref="B223:F223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277"/>
  <sheetViews>
    <sheetView topLeftCell="A133" workbookViewId="0">
      <selection activeCell="D134" sqref="D134:K149"/>
    </sheetView>
  </sheetViews>
  <sheetFormatPr defaultRowHeight="15" x14ac:dyDescent="0.25"/>
  <cols>
    <col min="1" max="1" width="8.5703125" customWidth="1"/>
    <col min="2" max="2" width="35.5703125" customWidth="1"/>
    <col min="3" max="3" width="12.42578125" customWidth="1"/>
    <col min="4" max="4" width="12.7109375" customWidth="1"/>
    <col min="6" max="6" width="10.140625" customWidth="1"/>
    <col min="7" max="7" width="11.5703125" customWidth="1"/>
    <col min="8" max="8" width="6.7109375" customWidth="1"/>
    <col min="9" max="10" width="7.28515625" customWidth="1"/>
    <col min="11" max="11" width="6.85546875" customWidth="1"/>
  </cols>
  <sheetData>
    <row r="1" spans="1:91" x14ac:dyDescent="0.25">
      <c r="B1" s="252" t="s">
        <v>377</v>
      </c>
      <c r="C1" s="252"/>
      <c r="D1" s="252"/>
      <c r="E1" s="252"/>
      <c r="F1" s="252"/>
    </row>
    <row r="2" spans="1:91" x14ac:dyDescent="0.25">
      <c r="B2" s="252"/>
      <c r="C2" s="252"/>
      <c r="D2" s="252"/>
      <c r="E2" s="252"/>
      <c r="F2" s="252"/>
    </row>
    <row r="3" spans="1:91" x14ac:dyDescent="0.25">
      <c r="B3" s="252"/>
      <c r="C3" s="252"/>
      <c r="D3" s="252"/>
      <c r="E3" s="252"/>
      <c r="F3" s="252"/>
    </row>
    <row r="4" spans="1:91" x14ac:dyDescent="0.25">
      <c r="B4" s="253"/>
      <c r="C4" s="253"/>
      <c r="D4" s="253"/>
      <c r="E4" s="253"/>
      <c r="F4" s="253"/>
      <c r="J4" t="s">
        <v>400</v>
      </c>
    </row>
    <row r="5" spans="1:91" ht="15.75" customHeight="1" x14ac:dyDescent="0.25">
      <c r="A5" s="279" t="s">
        <v>7</v>
      </c>
      <c r="B5" s="279" t="s">
        <v>0</v>
      </c>
      <c r="C5" s="279" t="s">
        <v>1</v>
      </c>
      <c r="D5" s="279" t="s">
        <v>2</v>
      </c>
      <c r="E5" s="275" t="s">
        <v>3</v>
      </c>
      <c r="F5" s="281"/>
      <c r="G5" s="281"/>
      <c r="H5" s="276" t="s">
        <v>170</v>
      </c>
      <c r="I5" s="277"/>
      <c r="J5" s="277"/>
      <c r="K5" s="278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</row>
    <row r="6" spans="1:91" s="1" customFormat="1" ht="32.25" customHeight="1" x14ac:dyDescent="0.25">
      <c r="A6" s="280"/>
      <c r="B6" s="280"/>
      <c r="C6" s="280"/>
      <c r="D6" s="280"/>
      <c r="E6" s="183" t="s">
        <v>6</v>
      </c>
      <c r="F6" s="183" t="s">
        <v>4</v>
      </c>
      <c r="G6" s="185" t="s">
        <v>5</v>
      </c>
      <c r="H6" s="103" t="s">
        <v>171</v>
      </c>
      <c r="I6" s="103" t="s">
        <v>172</v>
      </c>
      <c r="J6" s="103" t="s">
        <v>173</v>
      </c>
      <c r="K6" s="103" t="s">
        <v>174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</row>
    <row r="7" spans="1:91" x14ac:dyDescent="0.25">
      <c r="A7" s="242" t="s">
        <v>8</v>
      </c>
      <c r="B7" s="243"/>
      <c r="C7" s="243"/>
      <c r="D7" s="243"/>
      <c r="E7" s="243"/>
      <c r="F7" s="243"/>
      <c r="G7" s="243"/>
      <c r="H7" s="101"/>
      <c r="I7" s="102"/>
      <c r="J7" s="102"/>
      <c r="K7" s="5"/>
    </row>
    <row r="8" spans="1:91" x14ac:dyDescent="0.25">
      <c r="A8" s="242" t="s">
        <v>9</v>
      </c>
      <c r="B8" s="243"/>
      <c r="C8" s="243"/>
      <c r="D8" s="243"/>
      <c r="E8" s="243"/>
      <c r="F8" s="243"/>
      <c r="G8" s="243"/>
      <c r="H8" s="101"/>
      <c r="I8" s="102"/>
      <c r="J8" s="102"/>
      <c r="K8" s="5"/>
    </row>
    <row r="9" spans="1:91" x14ac:dyDescent="0.25">
      <c r="A9" s="16"/>
      <c r="B9" s="18" t="s">
        <v>10</v>
      </c>
      <c r="C9" s="16"/>
      <c r="D9" s="16"/>
      <c r="E9" s="16"/>
      <c r="F9" s="16"/>
      <c r="G9" s="49"/>
      <c r="H9" s="1"/>
      <c r="I9" s="1"/>
      <c r="J9" s="1"/>
      <c r="K9" s="1"/>
    </row>
    <row r="10" spans="1:91" x14ac:dyDescent="0.25">
      <c r="A10" s="22">
        <v>340</v>
      </c>
      <c r="B10" s="16" t="s">
        <v>12</v>
      </c>
      <c r="C10" s="40" t="s">
        <v>120</v>
      </c>
      <c r="D10" s="16">
        <v>253</v>
      </c>
      <c r="E10" s="16">
        <v>12.7</v>
      </c>
      <c r="F10" s="16">
        <v>19.84</v>
      </c>
      <c r="G10" s="49">
        <v>5.73</v>
      </c>
      <c r="H10" s="1">
        <v>0.14000000000000001</v>
      </c>
      <c r="I10" s="1">
        <v>0.4</v>
      </c>
      <c r="J10" s="1">
        <v>0.6</v>
      </c>
      <c r="K10" s="1">
        <v>7</v>
      </c>
    </row>
    <row r="11" spans="1:91" ht="15.75" x14ac:dyDescent="0.25">
      <c r="A11" s="22">
        <v>692</v>
      </c>
      <c r="B11" s="23" t="s">
        <v>13</v>
      </c>
      <c r="C11" s="24">
        <v>200</v>
      </c>
      <c r="D11" s="126">
        <v>63</v>
      </c>
      <c r="E11" s="126">
        <v>1.4</v>
      </c>
      <c r="F11" s="126">
        <v>1.2</v>
      </c>
      <c r="G11" s="126">
        <v>11.4</v>
      </c>
      <c r="H11" s="141">
        <v>5.3999999999999999E-2</v>
      </c>
      <c r="I11" s="141">
        <v>0.39</v>
      </c>
      <c r="J11" s="141">
        <v>9.2999999999999999E-2</v>
      </c>
      <c r="K11" s="141">
        <v>0.6</v>
      </c>
    </row>
    <row r="12" spans="1:91" x14ac:dyDescent="0.25">
      <c r="A12" s="22" t="s">
        <v>20</v>
      </c>
      <c r="B12" s="16" t="s">
        <v>18</v>
      </c>
      <c r="C12" s="16">
        <v>100</v>
      </c>
      <c r="D12" s="16">
        <v>85</v>
      </c>
      <c r="E12" s="16">
        <v>5</v>
      </c>
      <c r="F12" s="16">
        <v>3.2</v>
      </c>
      <c r="G12" s="49">
        <v>8.48</v>
      </c>
      <c r="H12" s="1">
        <v>0.03</v>
      </c>
      <c r="I12" s="1">
        <v>0.26200000000000001</v>
      </c>
      <c r="J12" s="1">
        <v>1.2E-2</v>
      </c>
      <c r="K12" s="1"/>
    </row>
    <row r="13" spans="1:91" ht="15.75" x14ac:dyDescent="0.25">
      <c r="A13" s="22"/>
      <c r="B13" s="16" t="s">
        <v>15</v>
      </c>
      <c r="C13" s="16">
        <v>15</v>
      </c>
      <c r="D13" s="126">
        <v>53.7</v>
      </c>
      <c r="E13" s="126">
        <v>3.48</v>
      </c>
      <c r="F13" s="126">
        <v>4.43</v>
      </c>
      <c r="G13" s="126">
        <v>0</v>
      </c>
      <c r="H13" s="141">
        <v>2E-3</v>
      </c>
      <c r="I13" s="141">
        <v>1.0999999999999999E-2</v>
      </c>
      <c r="J13" s="141">
        <v>4.8000000000000001E-2</v>
      </c>
      <c r="K13" s="141"/>
    </row>
    <row r="14" spans="1:91" x14ac:dyDescent="0.25">
      <c r="A14" s="22"/>
      <c r="B14" s="23" t="s">
        <v>46</v>
      </c>
      <c r="C14" s="28" t="s">
        <v>160</v>
      </c>
      <c r="D14" s="28">
        <v>108</v>
      </c>
      <c r="E14" s="23">
        <v>3.6</v>
      </c>
      <c r="F14" s="23">
        <v>0.48</v>
      </c>
      <c r="G14" s="50">
        <v>21.6</v>
      </c>
      <c r="H14" s="1">
        <v>6.6000000000000003E-2</v>
      </c>
      <c r="I14" s="1">
        <v>0</v>
      </c>
      <c r="J14" s="1">
        <v>0</v>
      </c>
      <c r="K14" s="1">
        <v>0.28999999999999998</v>
      </c>
    </row>
    <row r="15" spans="1:91" x14ac:dyDescent="0.25">
      <c r="A15" s="16"/>
      <c r="B15" s="16" t="s">
        <v>29</v>
      </c>
      <c r="C15" s="23">
        <v>100</v>
      </c>
      <c r="D15" s="23">
        <v>21</v>
      </c>
      <c r="E15" s="23">
        <v>0.66600000000000004</v>
      </c>
      <c r="F15" s="23">
        <v>0</v>
      </c>
      <c r="G15" s="50">
        <v>7.056</v>
      </c>
      <c r="H15" s="1">
        <v>3.2000000000000001E-2</v>
      </c>
      <c r="I15" s="1">
        <v>17.073</v>
      </c>
      <c r="J15" s="1">
        <v>0</v>
      </c>
      <c r="K15" s="1">
        <v>0</v>
      </c>
    </row>
    <row r="16" spans="1:91" x14ac:dyDescent="0.25">
      <c r="A16" s="22"/>
      <c r="B16" s="16" t="s">
        <v>16</v>
      </c>
      <c r="C16" s="16"/>
      <c r="D16" s="16">
        <f>SUM(D10:D15)</f>
        <v>583.70000000000005</v>
      </c>
      <c r="E16" s="16">
        <f t="shared" ref="E16:K16" si="0">SUM(E10:E15)</f>
        <v>26.846000000000004</v>
      </c>
      <c r="F16" s="16">
        <f t="shared" si="0"/>
        <v>29.15</v>
      </c>
      <c r="G16" s="16">
        <f t="shared" si="0"/>
        <v>54.266000000000005</v>
      </c>
      <c r="H16" s="16">
        <f t="shared" si="0"/>
        <v>0.32400000000000007</v>
      </c>
      <c r="I16" s="16">
        <f t="shared" si="0"/>
        <v>18.135999999999999</v>
      </c>
      <c r="J16" s="16">
        <f t="shared" si="0"/>
        <v>0.753</v>
      </c>
      <c r="K16" s="16">
        <f t="shared" si="0"/>
        <v>7.89</v>
      </c>
    </row>
    <row r="17" spans="1:11" x14ac:dyDescent="0.25">
      <c r="A17" s="23"/>
      <c r="B17" s="18" t="s">
        <v>17</v>
      </c>
      <c r="C17" s="16"/>
      <c r="D17" s="16"/>
      <c r="E17" s="16"/>
      <c r="F17" s="16"/>
      <c r="G17" s="49"/>
      <c r="H17" s="1"/>
      <c r="I17" s="1"/>
      <c r="J17" s="1"/>
      <c r="K17" s="1"/>
    </row>
    <row r="18" spans="1:11" x14ac:dyDescent="0.25">
      <c r="A18" s="23"/>
      <c r="B18" s="16" t="s">
        <v>24</v>
      </c>
      <c r="C18" s="16">
        <v>80</v>
      </c>
      <c r="D18" s="16">
        <v>10</v>
      </c>
      <c r="E18" s="16"/>
      <c r="F18" s="16"/>
      <c r="G18" s="49">
        <v>2.56</v>
      </c>
      <c r="H18" s="1">
        <v>1.2E-2</v>
      </c>
      <c r="I18" s="1">
        <v>0.995</v>
      </c>
      <c r="J18" s="1"/>
      <c r="K18" s="1"/>
    </row>
    <row r="19" spans="1:11" ht="30" x14ac:dyDescent="0.25">
      <c r="A19" s="22">
        <v>140</v>
      </c>
      <c r="B19" s="43" t="s">
        <v>114</v>
      </c>
      <c r="C19" s="40" t="s">
        <v>32</v>
      </c>
      <c r="D19" s="126">
        <v>179.64</v>
      </c>
      <c r="E19" s="126">
        <v>10.029999999999999</v>
      </c>
      <c r="F19" s="126">
        <v>5.36</v>
      </c>
      <c r="G19" s="126">
        <v>23</v>
      </c>
      <c r="H19" s="1"/>
      <c r="I19" s="1"/>
      <c r="J19" s="1"/>
      <c r="K19" s="1"/>
    </row>
    <row r="20" spans="1:11" ht="15.75" x14ac:dyDescent="0.25">
      <c r="A20" s="22">
        <v>469</v>
      </c>
      <c r="B20" s="16" t="s">
        <v>26</v>
      </c>
      <c r="C20" s="40" t="s">
        <v>146</v>
      </c>
      <c r="D20" s="126">
        <v>220.59</v>
      </c>
      <c r="E20" s="126">
        <v>11.76</v>
      </c>
      <c r="F20" s="126">
        <v>12.63</v>
      </c>
      <c r="G20" s="126">
        <v>15.55</v>
      </c>
      <c r="H20" s="163">
        <v>3.5999999999999997E-2</v>
      </c>
      <c r="I20" s="163">
        <v>5.53</v>
      </c>
      <c r="J20" s="163">
        <v>7.2999999999999995E-2</v>
      </c>
      <c r="K20" s="163">
        <v>0.44</v>
      </c>
    </row>
    <row r="21" spans="1:11" ht="15.75" x14ac:dyDescent="0.25">
      <c r="A21" s="22">
        <v>511</v>
      </c>
      <c r="B21" s="25" t="s">
        <v>97</v>
      </c>
      <c r="C21" s="16">
        <v>150</v>
      </c>
      <c r="D21" s="126">
        <v>228</v>
      </c>
      <c r="E21" s="126">
        <v>3.81</v>
      </c>
      <c r="F21" s="126">
        <v>6.109</v>
      </c>
      <c r="G21" s="126">
        <v>38.61</v>
      </c>
      <c r="H21" s="141">
        <v>2.4E-2</v>
      </c>
      <c r="I21" s="141"/>
      <c r="J21" s="141">
        <v>1.7000000000000001E-2</v>
      </c>
      <c r="K21" s="141">
        <v>2.5</v>
      </c>
    </row>
    <row r="22" spans="1:11" ht="15.75" x14ac:dyDescent="0.25">
      <c r="A22" s="22">
        <v>638</v>
      </c>
      <c r="B22" s="16" t="s">
        <v>28</v>
      </c>
      <c r="C22" s="16">
        <v>200</v>
      </c>
      <c r="D22" s="126">
        <v>72</v>
      </c>
      <c r="E22" s="126">
        <v>0.3</v>
      </c>
      <c r="F22" s="126">
        <v>0.01</v>
      </c>
      <c r="G22" s="126">
        <v>17.5</v>
      </c>
      <c r="H22" s="163">
        <v>0.02</v>
      </c>
      <c r="I22" s="163">
        <v>0.89</v>
      </c>
      <c r="J22" s="163">
        <v>0</v>
      </c>
      <c r="K22" s="163">
        <v>0</v>
      </c>
    </row>
    <row r="23" spans="1:11" x14ac:dyDescent="0.25">
      <c r="A23" s="22"/>
      <c r="B23" s="1" t="s">
        <v>46</v>
      </c>
      <c r="C23" s="40" t="s">
        <v>167</v>
      </c>
      <c r="D23" s="16">
        <v>130</v>
      </c>
      <c r="E23" s="16">
        <v>4.34</v>
      </c>
      <c r="F23" s="16">
        <v>0.57999999999999996</v>
      </c>
      <c r="G23" s="49">
        <v>26.07</v>
      </c>
      <c r="H23" s="1">
        <v>6.6000000000000003E-2</v>
      </c>
      <c r="I23" s="1">
        <v>0</v>
      </c>
      <c r="J23" s="1">
        <v>0</v>
      </c>
      <c r="K23" s="1">
        <v>0.28999999999999998</v>
      </c>
    </row>
    <row r="24" spans="1:11" x14ac:dyDescent="0.25">
      <c r="A24" s="16"/>
      <c r="B24" s="16" t="s">
        <v>16</v>
      </c>
      <c r="C24" s="16"/>
      <c r="D24" s="16">
        <f>SUM(D18:D23)</f>
        <v>840.23</v>
      </c>
      <c r="E24" s="16">
        <f t="shared" ref="E24:K24" si="1">SUM(E18:E23)</f>
        <v>30.24</v>
      </c>
      <c r="F24" s="16">
        <f t="shared" si="1"/>
        <v>24.689000000000004</v>
      </c>
      <c r="G24" s="16">
        <f t="shared" si="1"/>
        <v>123.28999999999999</v>
      </c>
      <c r="H24" s="16">
        <f t="shared" si="1"/>
        <v>0.15800000000000003</v>
      </c>
      <c r="I24" s="16">
        <f t="shared" si="1"/>
        <v>7.415</v>
      </c>
      <c r="J24" s="16">
        <f t="shared" si="1"/>
        <v>0.09</v>
      </c>
      <c r="K24" s="16">
        <f t="shared" si="1"/>
        <v>3.23</v>
      </c>
    </row>
    <row r="25" spans="1:11" x14ac:dyDescent="0.25">
      <c r="A25" s="16"/>
      <c r="B25" s="18" t="s">
        <v>31</v>
      </c>
      <c r="C25" s="16"/>
      <c r="D25" s="16">
        <f>D16+D24</f>
        <v>1423.93</v>
      </c>
      <c r="E25" s="16">
        <f t="shared" ref="E25:K25" si="2">E16+E24</f>
        <v>57.085999999999999</v>
      </c>
      <c r="F25" s="16">
        <f t="shared" si="2"/>
        <v>53.838999999999999</v>
      </c>
      <c r="G25" s="16">
        <f t="shared" si="2"/>
        <v>177.55599999999998</v>
      </c>
      <c r="H25" s="16">
        <f t="shared" si="2"/>
        <v>0.4820000000000001</v>
      </c>
      <c r="I25" s="16">
        <f t="shared" si="2"/>
        <v>25.550999999999998</v>
      </c>
      <c r="J25" s="16">
        <f t="shared" si="2"/>
        <v>0.84299999999999997</v>
      </c>
      <c r="K25" s="16">
        <f t="shared" si="2"/>
        <v>11.12</v>
      </c>
    </row>
    <row r="26" spans="1:11" x14ac:dyDescent="0.25">
      <c r="A26" s="254" t="s">
        <v>34</v>
      </c>
      <c r="B26" s="255"/>
      <c r="C26" s="255"/>
      <c r="D26" s="255"/>
      <c r="E26" s="255"/>
      <c r="F26" s="255"/>
      <c r="G26" s="255"/>
      <c r="H26" s="101"/>
      <c r="I26" s="102"/>
      <c r="J26" s="102"/>
      <c r="K26" s="5"/>
    </row>
    <row r="27" spans="1:11" x14ac:dyDescent="0.25">
      <c r="A27" s="16"/>
      <c r="B27" s="245" t="s">
        <v>10</v>
      </c>
      <c r="C27" s="246"/>
      <c r="D27" s="246"/>
      <c r="E27" s="246"/>
      <c r="F27" s="246"/>
      <c r="G27" s="246"/>
      <c r="H27" s="101"/>
      <c r="I27" s="102"/>
      <c r="J27" s="102"/>
      <c r="K27" s="5"/>
    </row>
    <row r="28" spans="1:11" ht="15.75" x14ac:dyDescent="0.25">
      <c r="A28" s="22"/>
      <c r="B28" s="1" t="s">
        <v>79</v>
      </c>
      <c r="C28" s="16">
        <v>15</v>
      </c>
      <c r="D28" s="126">
        <v>99.14</v>
      </c>
      <c r="E28" s="126">
        <v>0.12</v>
      </c>
      <c r="F28" s="126">
        <v>10.87</v>
      </c>
      <c r="G28" s="126">
        <v>0.14000000000000001</v>
      </c>
      <c r="H28" s="126">
        <v>0.16</v>
      </c>
      <c r="I28" s="141">
        <v>0</v>
      </c>
      <c r="J28" s="141">
        <v>0</v>
      </c>
      <c r="K28" s="141">
        <v>7.6999999999999999E-2</v>
      </c>
    </row>
    <row r="29" spans="1:11" ht="15.75" x14ac:dyDescent="0.25">
      <c r="A29" s="22">
        <v>363</v>
      </c>
      <c r="B29" s="184" t="s">
        <v>402</v>
      </c>
      <c r="C29" s="17" t="s">
        <v>39</v>
      </c>
      <c r="D29" s="126">
        <v>413.59</v>
      </c>
      <c r="E29" s="126">
        <v>26.59</v>
      </c>
      <c r="F29" s="126">
        <v>21.55</v>
      </c>
      <c r="G29" s="126">
        <v>33.58</v>
      </c>
      <c r="H29" s="141">
        <v>8.2000000000000003E-2</v>
      </c>
      <c r="I29" s="141">
        <v>0.27500000000000002</v>
      </c>
      <c r="J29" s="141">
        <v>0.129</v>
      </c>
      <c r="K29" s="141">
        <v>2.1</v>
      </c>
    </row>
    <row r="30" spans="1:11" ht="15.75" x14ac:dyDescent="0.25">
      <c r="A30" s="22">
        <v>686</v>
      </c>
      <c r="B30" s="16" t="s">
        <v>37</v>
      </c>
      <c r="C30" s="17" t="s">
        <v>40</v>
      </c>
      <c r="D30" s="126">
        <v>40</v>
      </c>
      <c r="E30" s="126">
        <v>0.3</v>
      </c>
      <c r="F30" s="126">
        <v>0.1</v>
      </c>
      <c r="G30" s="126">
        <v>9.5</v>
      </c>
      <c r="H30" s="163">
        <v>0.06</v>
      </c>
      <c r="I30" s="163">
        <v>6</v>
      </c>
      <c r="J30" s="163">
        <v>0.1</v>
      </c>
      <c r="K30" s="163"/>
    </row>
    <row r="31" spans="1:11" x14ac:dyDescent="0.25">
      <c r="A31" s="22"/>
      <c r="B31" s="23" t="s">
        <v>46</v>
      </c>
      <c r="C31" s="28" t="s">
        <v>160</v>
      </c>
      <c r="D31" s="28">
        <v>108</v>
      </c>
      <c r="E31" s="23">
        <v>3.6</v>
      </c>
      <c r="F31" s="23">
        <v>0.48</v>
      </c>
      <c r="G31" s="50">
        <v>21.6</v>
      </c>
      <c r="H31" s="1">
        <v>6.6000000000000003E-2</v>
      </c>
      <c r="I31" s="1">
        <v>0</v>
      </c>
      <c r="J31" s="1">
        <v>0</v>
      </c>
      <c r="K31" s="1">
        <v>0.28999999999999998</v>
      </c>
    </row>
    <row r="32" spans="1:11" x14ac:dyDescent="0.25">
      <c r="A32" s="22"/>
      <c r="B32" s="20" t="s">
        <v>16</v>
      </c>
      <c r="C32" s="16"/>
      <c r="D32" s="16">
        <f>SUM(D28:D31)</f>
        <v>660.73</v>
      </c>
      <c r="E32" s="16">
        <f t="shared" ref="E32:K32" si="3">SUM(E28:E31)</f>
        <v>30.610000000000003</v>
      </c>
      <c r="F32" s="16">
        <f t="shared" si="3"/>
        <v>33</v>
      </c>
      <c r="G32" s="16">
        <f t="shared" si="3"/>
        <v>64.819999999999993</v>
      </c>
      <c r="H32" s="16">
        <f t="shared" si="3"/>
        <v>0.36799999999999999</v>
      </c>
      <c r="I32" s="16">
        <f t="shared" si="3"/>
        <v>6.2750000000000004</v>
      </c>
      <c r="J32" s="16">
        <f t="shared" si="3"/>
        <v>0.22900000000000001</v>
      </c>
      <c r="K32" s="16">
        <f t="shared" si="3"/>
        <v>2.4670000000000001</v>
      </c>
    </row>
    <row r="33" spans="1:15" x14ac:dyDescent="0.25">
      <c r="A33" s="23"/>
      <c r="B33" s="18" t="s">
        <v>17</v>
      </c>
      <c r="C33" s="16"/>
      <c r="D33" s="16"/>
      <c r="E33" s="16"/>
      <c r="F33" s="16"/>
      <c r="G33" s="49"/>
      <c r="H33" s="1"/>
      <c r="I33" s="1"/>
      <c r="J33" s="1"/>
      <c r="K33" s="1"/>
    </row>
    <row r="34" spans="1:15" x14ac:dyDescent="0.25">
      <c r="A34" s="23"/>
      <c r="B34" s="16" t="s">
        <v>41</v>
      </c>
      <c r="C34" s="16">
        <v>80</v>
      </c>
      <c r="D34" s="16">
        <v>13</v>
      </c>
      <c r="E34" s="16">
        <v>0.64</v>
      </c>
      <c r="F34" s="16"/>
      <c r="G34" s="49">
        <v>2.56</v>
      </c>
      <c r="H34" s="1">
        <v>1.2E-2</v>
      </c>
      <c r="I34" s="1">
        <v>0.99199999999999999</v>
      </c>
      <c r="J34" s="1"/>
      <c r="K34" s="1"/>
    </row>
    <row r="35" spans="1:15" ht="30" x14ac:dyDescent="0.25">
      <c r="A35" s="22">
        <v>110</v>
      </c>
      <c r="B35" s="27" t="s">
        <v>42</v>
      </c>
      <c r="C35" s="17" t="s">
        <v>52</v>
      </c>
      <c r="D35" s="126">
        <v>165.67</v>
      </c>
      <c r="E35" s="126">
        <v>8.92</v>
      </c>
      <c r="F35" s="126">
        <v>8.07</v>
      </c>
      <c r="G35" s="126">
        <v>14.49</v>
      </c>
      <c r="H35" s="163">
        <v>0.05</v>
      </c>
      <c r="I35" s="163">
        <v>11.3</v>
      </c>
      <c r="J35" s="163">
        <v>0.01</v>
      </c>
      <c r="K35" s="163">
        <v>0.5</v>
      </c>
    </row>
    <row r="36" spans="1:15" ht="15.75" x14ac:dyDescent="0.25">
      <c r="A36" s="22">
        <v>371</v>
      </c>
      <c r="B36" s="1" t="s">
        <v>102</v>
      </c>
      <c r="C36" s="16">
        <v>100</v>
      </c>
      <c r="D36" s="126">
        <v>178.23</v>
      </c>
      <c r="E36" s="126">
        <v>12.12</v>
      </c>
      <c r="F36" s="126">
        <v>7.95</v>
      </c>
      <c r="G36" s="126">
        <v>1.1399999999999999</v>
      </c>
      <c r="H36" s="141">
        <v>0.11</v>
      </c>
      <c r="I36" s="141">
        <v>0.93</v>
      </c>
      <c r="J36" s="141">
        <v>0.04</v>
      </c>
      <c r="K36" s="141"/>
      <c r="L36" s="47"/>
      <c r="M36" s="47"/>
      <c r="N36" s="47"/>
      <c r="O36" s="47"/>
    </row>
    <row r="37" spans="1:15" ht="15.75" x14ac:dyDescent="0.25">
      <c r="A37" s="22">
        <v>518</v>
      </c>
      <c r="B37" s="16" t="s">
        <v>43</v>
      </c>
      <c r="C37" s="16">
        <v>150</v>
      </c>
      <c r="D37" s="126">
        <v>177</v>
      </c>
      <c r="E37" s="126">
        <v>3.03</v>
      </c>
      <c r="F37" s="126">
        <v>7.5</v>
      </c>
      <c r="G37" s="126">
        <v>27.19</v>
      </c>
      <c r="H37" s="163">
        <v>0.01</v>
      </c>
      <c r="I37" s="163">
        <v>5.75</v>
      </c>
      <c r="J37" s="163">
        <v>0</v>
      </c>
      <c r="K37" s="163">
        <v>0.13</v>
      </c>
    </row>
    <row r="38" spans="1:15" ht="15.75" x14ac:dyDescent="0.25">
      <c r="A38" s="15" t="s">
        <v>69</v>
      </c>
      <c r="B38" s="16" t="s">
        <v>68</v>
      </c>
      <c r="C38" s="17">
        <v>200</v>
      </c>
      <c r="D38" s="126">
        <v>76</v>
      </c>
      <c r="E38" s="126">
        <v>0</v>
      </c>
      <c r="F38" s="126">
        <v>0</v>
      </c>
      <c r="G38" s="126">
        <v>19</v>
      </c>
      <c r="H38" s="141">
        <v>0</v>
      </c>
      <c r="I38" s="141">
        <v>15</v>
      </c>
      <c r="J38" s="141">
        <v>0</v>
      </c>
      <c r="K38" s="141">
        <v>0</v>
      </c>
    </row>
    <row r="39" spans="1:15" x14ac:dyDescent="0.25">
      <c r="A39" s="22"/>
      <c r="B39" s="1" t="s">
        <v>46</v>
      </c>
      <c r="C39" s="40" t="s">
        <v>161</v>
      </c>
      <c r="D39" s="16">
        <v>149</v>
      </c>
      <c r="E39" s="16">
        <v>4.96</v>
      </c>
      <c r="F39" s="16">
        <v>0.66</v>
      </c>
      <c r="G39" s="49">
        <v>29.79</v>
      </c>
      <c r="H39" s="1">
        <v>6.6000000000000003E-2</v>
      </c>
      <c r="I39" s="1">
        <v>0</v>
      </c>
      <c r="J39" s="1">
        <v>0</v>
      </c>
      <c r="K39" s="1">
        <v>0.28999999999999998</v>
      </c>
    </row>
    <row r="40" spans="1:15" x14ac:dyDescent="0.25">
      <c r="A40" s="15"/>
      <c r="B40" s="16"/>
      <c r="C40" s="16"/>
      <c r="D40" s="16"/>
      <c r="E40" s="16"/>
      <c r="F40" s="16"/>
      <c r="G40" s="49"/>
      <c r="H40" s="1"/>
      <c r="I40" s="1"/>
      <c r="J40" s="1"/>
      <c r="K40" s="1"/>
    </row>
    <row r="41" spans="1:15" ht="15.75" x14ac:dyDescent="0.25">
      <c r="A41" s="15" t="s">
        <v>20</v>
      </c>
      <c r="B41" s="16" t="s">
        <v>30</v>
      </c>
      <c r="C41" s="16">
        <v>200</v>
      </c>
      <c r="D41" s="126">
        <v>70</v>
      </c>
      <c r="E41" s="126">
        <v>0.3</v>
      </c>
      <c r="F41" s="126">
        <v>0.2</v>
      </c>
      <c r="G41" s="126">
        <v>16.3</v>
      </c>
      <c r="H41" s="163">
        <v>8.0000000000000002E-3</v>
      </c>
      <c r="I41" s="163">
        <v>3.7</v>
      </c>
      <c r="J41" s="163"/>
      <c r="K41" s="163"/>
    </row>
    <row r="42" spans="1:15" x14ac:dyDescent="0.25">
      <c r="A42" s="15"/>
      <c r="B42" s="16" t="s">
        <v>16</v>
      </c>
      <c r="C42" s="16"/>
      <c r="D42" s="16">
        <f>SUM(D34:D41)</f>
        <v>828.9</v>
      </c>
      <c r="E42" s="16">
        <f t="shared" ref="E42:K42" si="4">SUM(E34:E41)</f>
        <v>29.970000000000002</v>
      </c>
      <c r="F42" s="16">
        <f t="shared" si="4"/>
        <v>24.38</v>
      </c>
      <c r="G42" s="16">
        <f t="shared" si="4"/>
        <v>110.46999999999998</v>
      </c>
      <c r="H42" s="16">
        <f t="shared" si="4"/>
        <v>0.25600000000000001</v>
      </c>
      <c r="I42" s="16">
        <f t="shared" si="4"/>
        <v>37.672000000000004</v>
      </c>
      <c r="J42" s="16">
        <f t="shared" si="4"/>
        <v>0.05</v>
      </c>
      <c r="K42" s="16">
        <f t="shared" si="4"/>
        <v>0.91999999999999993</v>
      </c>
    </row>
    <row r="43" spans="1:15" x14ac:dyDescent="0.25">
      <c r="A43" s="16"/>
      <c r="B43" s="18" t="s">
        <v>31</v>
      </c>
      <c r="C43" s="16"/>
      <c r="D43" s="16">
        <f>D32+D42</f>
        <v>1489.63</v>
      </c>
      <c r="E43" s="16">
        <f t="shared" ref="E43:K43" si="5">E32+E42</f>
        <v>60.580000000000005</v>
      </c>
      <c r="F43" s="16">
        <f t="shared" si="5"/>
        <v>57.379999999999995</v>
      </c>
      <c r="G43" s="16">
        <f t="shared" si="5"/>
        <v>175.28999999999996</v>
      </c>
      <c r="H43" s="16">
        <f t="shared" si="5"/>
        <v>0.624</v>
      </c>
      <c r="I43" s="16">
        <f t="shared" si="5"/>
        <v>43.947000000000003</v>
      </c>
      <c r="J43" s="16">
        <f t="shared" si="5"/>
        <v>0.27900000000000003</v>
      </c>
      <c r="K43" s="16">
        <f t="shared" si="5"/>
        <v>3.387</v>
      </c>
    </row>
    <row r="44" spans="1:15" x14ac:dyDescent="0.25">
      <c r="A44" s="254" t="s">
        <v>53</v>
      </c>
      <c r="B44" s="255"/>
      <c r="C44" s="255"/>
      <c r="D44" s="255"/>
      <c r="E44" s="255"/>
      <c r="F44" s="255"/>
      <c r="G44" s="255"/>
      <c r="H44" s="101"/>
      <c r="I44" s="102"/>
      <c r="J44" s="102"/>
      <c r="K44" s="5"/>
    </row>
    <row r="45" spans="1:15" x14ac:dyDescent="0.25">
      <c r="A45" s="23"/>
      <c r="B45" s="245" t="s">
        <v>10</v>
      </c>
      <c r="C45" s="246"/>
      <c r="D45" s="246"/>
      <c r="E45" s="246"/>
      <c r="F45" s="246"/>
      <c r="G45" s="246"/>
      <c r="H45" s="101"/>
      <c r="I45" s="102"/>
      <c r="J45" s="102"/>
      <c r="K45" s="5"/>
    </row>
    <row r="46" spans="1:15" x14ac:dyDescent="0.25">
      <c r="A46" s="22">
        <v>451</v>
      </c>
      <c r="B46" s="1" t="s">
        <v>148</v>
      </c>
      <c r="C46" s="40">
        <v>75</v>
      </c>
      <c r="D46" s="163">
        <v>224</v>
      </c>
      <c r="E46" s="163">
        <v>8.16</v>
      </c>
      <c r="F46" s="163">
        <v>9.11</v>
      </c>
      <c r="G46" s="166">
        <v>8.7899999999999991</v>
      </c>
      <c r="H46" s="163">
        <v>0.08</v>
      </c>
      <c r="I46" s="163">
        <v>2.9</v>
      </c>
      <c r="J46" s="163">
        <v>0.1</v>
      </c>
      <c r="K46" s="163">
        <v>1.2</v>
      </c>
    </row>
    <row r="47" spans="1:15" ht="15.75" x14ac:dyDescent="0.25">
      <c r="A47" s="22" t="s">
        <v>55</v>
      </c>
      <c r="B47" s="16" t="s">
        <v>56</v>
      </c>
      <c r="C47" s="16">
        <v>150</v>
      </c>
      <c r="D47" s="126">
        <v>215</v>
      </c>
      <c r="E47" s="126">
        <v>5.64</v>
      </c>
      <c r="F47" s="126">
        <v>5.01</v>
      </c>
      <c r="G47" s="126">
        <v>35.950000000000003</v>
      </c>
      <c r="H47" s="163">
        <v>0.12</v>
      </c>
      <c r="I47" s="163">
        <v>0</v>
      </c>
      <c r="J47" s="163">
        <v>9.0999999999999998E-2</v>
      </c>
      <c r="K47" s="163">
        <v>0.57999999999999996</v>
      </c>
    </row>
    <row r="48" spans="1:15" ht="15.75" x14ac:dyDescent="0.25">
      <c r="A48" s="22">
        <v>630</v>
      </c>
      <c r="B48" s="16" t="s">
        <v>58</v>
      </c>
      <c r="C48" s="16">
        <v>200</v>
      </c>
      <c r="D48" s="126">
        <v>64</v>
      </c>
      <c r="E48" s="126">
        <v>1.6</v>
      </c>
      <c r="F48" s="126">
        <v>1.3</v>
      </c>
      <c r="G48" s="126">
        <v>11.5</v>
      </c>
      <c r="H48" s="163">
        <v>0.02</v>
      </c>
      <c r="I48" s="163">
        <v>0.6</v>
      </c>
      <c r="J48" s="163">
        <v>0.01</v>
      </c>
      <c r="K48" s="163">
        <v>0.03</v>
      </c>
    </row>
    <row r="49" spans="1:16" x14ac:dyDescent="0.25">
      <c r="A49" s="22"/>
      <c r="B49" s="23" t="s">
        <v>46</v>
      </c>
      <c r="C49" s="28" t="s">
        <v>160</v>
      </c>
      <c r="D49" s="28">
        <v>108</v>
      </c>
      <c r="E49" s="23">
        <v>3.6</v>
      </c>
      <c r="F49" s="23">
        <v>0.48</v>
      </c>
      <c r="G49" s="50">
        <v>21.6</v>
      </c>
      <c r="H49" s="1">
        <v>6.6000000000000003E-2</v>
      </c>
      <c r="I49" s="1">
        <v>0</v>
      </c>
      <c r="J49" s="1">
        <v>0</v>
      </c>
      <c r="K49" s="1">
        <v>0.28999999999999998</v>
      </c>
    </row>
    <row r="50" spans="1:16" x14ac:dyDescent="0.25">
      <c r="A50" s="23"/>
      <c r="B50" s="16" t="s">
        <v>38</v>
      </c>
      <c r="C50" s="16">
        <v>100</v>
      </c>
      <c r="D50" s="16">
        <v>36</v>
      </c>
      <c r="E50" s="16">
        <v>0.29599999999999999</v>
      </c>
      <c r="F50" s="16"/>
      <c r="G50" s="49">
        <v>9.4920000000000009</v>
      </c>
      <c r="H50" s="1">
        <v>8.0000000000000002E-3</v>
      </c>
      <c r="I50" s="1">
        <v>3.7</v>
      </c>
      <c r="J50" s="1"/>
      <c r="K50" s="1"/>
    </row>
    <row r="51" spans="1:16" x14ac:dyDescent="0.25">
      <c r="A51" s="23"/>
      <c r="B51" s="16" t="s">
        <v>16</v>
      </c>
      <c r="C51" s="16"/>
      <c r="D51" s="16">
        <f>SUM(D46:D50)</f>
        <v>647</v>
      </c>
      <c r="E51" s="16">
        <f t="shared" ref="E51:K51" si="6">SUM(E46:E50)</f>
        <v>19.295999999999999</v>
      </c>
      <c r="F51" s="16">
        <f t="shared" si="6"/>
        <v>15.9</v>
      </c>
      <c r="G51" s="16">
        <f t="shared" si="6"/>
        <v>87.332000000000008</v>
      </c>
      <c r="H51" s="16">
        <f t="shared" si="6"/>
        <v>0.29400000000000004</v>
      </c>
      <c r="I51" s="16">
        <f t="shared" si="6"/>
        <v>7.2</v>
      </c>
      <c r="J51" s="16">
        <f t="shared" si="6"/>
        <v>0.20100000000000001</v>
      </c>
      <c r="K51" s="16">
        <f t="shared" si="6"/>
        <v>2.0999999999999996</v>
      </c>
    </row>
    <row r="52" spans="1:16" x14ac:dyDescent="0.25">
      <c r="A52" s="23"/>
      <c r="B52" s="18" t="s">
        <v>17</v>
      </c>
      <c r="C52" s="16"/>
      <c r="D52" s="16"/>
      <c r="E52" s="16"/>
      <c r="F52" s="16"/>
      <c r="G52" s="49"/>
      <c r="H52" s="1"/>
      <c r="I52" s="1"/>
      <c r="J52" s="1"/>
      <c r="K52" s="1"/>
    </row>
    <row r="53" spans="1:16" x14ac:dyDescent="0.25">
      <c r="A53" s="23"/>
      <c r="B53" s="1" t="s">
        <v>116</v>
      </c>
      <c r="C53" s="17" t="s">
        <v>60</v>
      </c>
      <c r="D53" s="163">
        <v>14</v>
      </c>
      <c r="E53" s="163">
        <v>0.4</v>
      </c>
      <c r="F53" s="163"/>
      <c r="G53" s="166">
        <v>3.2</v>
      </c>
      <c r="H53" s="163">
        <v>2.5000000000000001E-2</v>
      </c>
      <c r="I53" s="163">
        <v>11.4</v>
      </c>
      <c r="J53" s="163"/>
      <c r="K53" s="163"/>
    </row>
    <row r="54" spans="1:16" ht="30" x14ac:dyDescent="0.25">
      <c r="A54" s="22">
        <v>124</v>
      </c>
      <c r="B54" s="42" t="s">
        <v>105</v>
      </c>
      <c r="C54" s="17" t="s">
        <v>52</v>
      </c>
      <c r="D54" s="126">
        <v>151.30000000000001</v>
      </c>
      <c r="E54" s="126">
        <v>8.06</v>
      </c>
      <c r="F54" s="126">
        <v>8.1</v>
      </c>
      <c r="G54" s="126">
        <v>11.32</v>
      </c>
      <c r="H54" s="163">
        <v>0.06</v>
      </c>
      <c r="I54" s="163">
        <v>10.7</v>
      </c>
      <c r="J54" s="163">
        <v>0.01</v>
      </c>
      <c r="K54" s="163">
        <v>0.5</v>
      </c>
    </row>
    <row r="55" spans="1:16" x14ac:dyDescent="0.25">
      <c r="A55" s="22">
        <v>448</v>
      </c>
      <c r="B55" s="1" t="s">
        <v>108</v>
      </c>
      <c r="C55" s="17">
        <v>75</v>
      </c>
      <c r="D55" s="163">
        <v>335</v>
      </c>
      <c r="E55" s="163">
        <v>17.52</v>
      </c>
      <c r="F55" s="163">
        <v>26.67</v>
      </c>
      <c r="G55" s="166">
        <v>4.87</v>
      </c>
      <c r="H55" s="163">
        <v>0.08</v>
      </c>
      <c r="I55" s="163">
        <v>8.6</v>
      </c>
      <c r="J55" s="163">
        <v>0.08</v>
      </c>
      <c r="K55" s="163">
        <v>0.9</v>
      </c>
    </row>
    <row r="56" spans="1:16" ht="15.75" x14ac:dyDescent="0.25">
      <c r="A56" s="22">
        <v>520</v>
      </c>
      <c r="B56" s="1" t="s">
        <v>104</v>
      </c>
      <c r="C56" s="17">
        <v>150</v>
      </c>
      <c r="D56" s="126">
        <v>102</v>
      </c>
      <c r="E56" s="126">
        <v>3.28</v>
      </c>
      <c r="F56" s="126">
        <v>4.7300000000000004</v>
      </c>
      <c r="G56" s="126">
        <v>24.4</v>
      </c>
      <c r="H56" s="141">
        <v>0.13</v>
      </c>
      <c r="I56" s="141">
        <v>7.35</v>
      </c>
      <c r="J56" s="141">
        <v>2.3E-2</v>
      </c>
      <c r="K56" s="141">
        <v>2.5</v>
      </c>
    </row>
    <row r="57" spans="1:16" ht="15.75" x14ac:dyDescent="0.25">
      <c r="A57" s="22">
        <v>638</v>
      </c>
      <c r="B57" s="1" t="s">
        <v>331</v>
      </c>
      <c r="C57" s="17">
        <v>200</v>
      </c>
      <c r="D57" s="126">
        <v>72</v>
      </c>
      <c r="E57" s="126">
        <v>0.3</v>
      </c>
      <c r="F57" s="126">
        <v>0.01</v>
      </c>
      <c r="G57" s="126">
        <v>17.5</v>
      </c>
      <c r="H57" s="163">
        <v>0.02</v>
      </c>
      <c r="I57" s="163">
        <v>0.89</v>
      </c>
      <c r="J57" s="163">
        <v>0</v>
      </c>
      <c r="K57" s="163">
        <v>0</v>
      </c>
    </row>
    <row r="58" spans="1:16" x14ac:dyDescent="0.25">
      <c r="A58" s="15"/>
      <c r="B58" s="1" t="s">
        <v>46</v>
      </c>
      <c r="C58" s="40" t="s">
        <v>161</v>
      </c>
      <c r="D58" s="16">
        <v>149</v>
      </c>
      <c r="E58" s="16">
        <v>4.96</v>
      </c>
      <c r="F58" s="16">
        <v>0.66</v>
      </c>
      <c r="G58" s="49">
        <v>29.79</v>
      </c>
      <c r="H58" s="1">
        <v>6.6000000000000003E-2</v>
      </c>
      <c r="I58" s="1">
        <v>0</v>
      </c>
      <c r="J58" s="1">
        <v>0</v>
      </c>
      <c r="K58" s="1">
        <v>0.28999999999999998</v>
      </c>
    </row>
    <row r="59" spans="1:16" x14ac:dyDescent="0.25">
      <c r="A59" s="15"/>
      <c r="B59" s="16" t="s">
        <v>16</v>
      </c>
      <c r="C59" s="16"/>
      <c r="D59" s="16">
        <f>SUM(D53:D58)</f>
        <v>823.3</v>
      </c>
      <c r="E59" s="16">
        <f t="shared" ref="E59:K59" si="7">SUM(E53:E58)</f>
        <v>34.520000000000003</v>
      </c>
      <c r="F59" s="16">
        <f t="shared" si="7"/>
        <v>40.169999999999995</v>
      </c>
      <c r="G59" s="16">
        <f t="shared" si="7"/>
        <v>91.08</v>
      </c>
      <c r="H59" s="16">
        <f t="shared" si="7"/>
        <v>0.38100000000000001</v>
      </c>
      <c r="I59" s="16">
        <f t="shared" si="7"/>
        <v>38.940000000000005</v>
      </c>
      <c r="J59" s="16">
        <f t="shared" si="7"/>
        <v>0.11299999999999999</v>
      </c>
      <c r="K59" s="16">
        <f t="shared" si="7"/>
        <v>4.1899999999999995</v>
      </c>
    </row>
    <row r="60" spans="1:16" x14ac:dyDescent="0.25">
      <c r="A60" s="16"/>
      <c r="B60" s="18" t="s">
        <v>31</v>
      </c>
      <c r="C60" s="16"/>
      <c r="D60" s="16">
        <f>D59+D51</f>
        <v>1470.3</v>
      </c>
      <c r="E60" s="16">
        <f t="shared" ref="E60:K60" si="8">E59+E51</f>
        <v>53.816000000000003</v>
      </c>
      <c r="F60" s="16">
        <f t="shared" si="8"/>
        <v>56.069999999999993</v>
      </c>
      <c r="G60" s="16">
        <f t="shared" si="8"/>
        <v>178.41200000000001</v>
      </c>
      <c r="H60" s="16">
        <f t="shared" si="8"/>
        <v>0.67500000000000004</v>
      </c>
      <c r="I60" s="16">
        <f t="shared" si="8"/>
        <v>46.140000000000008</v>
      </c>
      <c r="J60" s="16">
        <f t="shared" si="8"/>
        <v>0.314</v>
      </c>
      <c r="K60" s="16">
        <f t="shared" si="8"/>
        <v>6.2899999999999991</v>
      </c>
    </row>
    <row r="61" spans="1:16" x14ac:dyDescent="0.25">
      <c r="A61" s="242" t="s">
        <v>61</v>
      </c>
      <c r="B61" s="243"/>
      <c r="C61" s="243"/>
      <c r="D61" s="243"/>
      <c r="E61" s="243"/>
      <c r="F61" s="243"/>
      <c r="G61" s="243"/>
      <c r="H61" s="101"/>
      <c r="I61" s="102"/>
      <c r="J61" s="102"/>
      <c r="K61" s="5"/>
      <c r="M61" s="46"/>
      <c r="N61" s="46"/>
      <c r="O61" s="46"/>
      <c r="P61" s="46"/>
    </row>
    <row r="62" spans="1:16" x14ac:dyDescent="0.25">
      <c r="A62" s="16"/>
      <c r="B62" s="245" t="s">
        <v>10</v>
      </c>
      <c r="C62" s="246"/>
      <c r="D62" s="246"/>
      <c r="E62" s="246"/>
      <c r="F62" s="246"/>
      <c r="G62" s="246"/>
      <c r="H62" s="101"/>
      <c r="I62" s="102"/>
      <c r="J62" s="102"/>
      <c r="K62" s="5"/>
      <c r="M62" s="46"/>
      <c r="N62" s="46"/>
      <c r="O62" s="46"/>
      <c r="P62" s="46"/>
    </row>
    <row r="63" spans="1:16" ht="15.75" x14ac:dyDescent="0.25">
      <c r="A63" s="22"/>
      <c r="B63" s="23" t="s">
        <v>15</v>
      </c>
      <c r="C63" s="24">
        <v>15</v>
      </c>
      <c r="D63" s="126">
        <v>53.7</v>
      </c>
      <c r="E63" s="126">
        <v>3.48</v>
      </c>
      <c r="F63" s="126">
        <v>4.43</v>
      </c>
      <c r="G63" s="126">
        <v>0</v>
      </c>
      <c r="H63" s="141">
        <v>2E-3</v>
      </c>
      <c r="I63" s="141">
        <v>1.0999999999999999E-2</v>
      </c>
      <c r="J63" s="141">
        <v>4.8000000000000001E-2</v>
      </c>
      <c r="K63" s="141"/>
    </row>
    <row r="64" spans="1:16" ht="15.75" x14ac:dyDescent="0.25">
      <c r="A64" s="22">
        <v>311</v>
      </c>
      <c r="B64" s="25" t="s">
        <v>117</v>
      </c>
      <c r="C64" s="24" t="s">
        <v>62</v>
      </c>
      <c r="D64" s="126">
        <v>265.8</v>
      </c>
      <c r="E64" s="126">
        <v>6.12</v>
      </c>
      <c r="F64" s="126">
        <v>17.7</v>
      </c>
      <c r="G64" s="126">
        <v>28.6</v>
      </c>
      <c r="H64" s="163">
        <v>0.4</v>
      </c>
      <c r="I64" s="163">
        <v>1.6</v>
      </c>
      <c r="J64" s="163">
        <v>0.2</v>
      </c>
      <c r="K64" s="163">
        <v>1.2</v>
      </c>
      <c r="M64" s="105"/>
    </row>
    <row r="65" spans="1:11" ht="21" customHeight="1" x14ac:dyDescent="0.25">
      <c r="A65" s="22">
        <v>692</v>
      </c>
      <c r="B65" s="23" t="s">
        <v>13</v>
      </c>
      <c r="C65" s="24">
        <v>200</v>
      </c>
      <c r="D65" s="126">
        <v>63</v>
      </c>
      <c r="E65" s="126">
        <v>1.4</v>
      </c>
      <c r="F65" s="126">
        <v>1.2</v>
      </c>
      <c r="G65" s="126">
        <v>11.4</v>
      </c>
      <c r="H65" s="141">
        <v>5.3999999999999999E-2</v>
      </c>
      <c r="I65" s="141">
        <v>0.39</v>
      </c>
      <c r="J65" s="141">
        <v>9.2999999999999999E-2</v>
      </c>
      <c r="K65" s="141">
        <v>0.6</v>
      </c>
    </row>
    <row r="66" spans="1:11" x14ac:dyDescent="0.25">
      <c r="A66" s="22"/>
      <c r="B66" s="23" t="s">
        <v>46</v>
      </c>
      <c r="C66" s="28">
        <v>66</v>
      </c>
      <c r="D66" s="130">
        <v>127.38</v>
      </c>
      <c r="E66" s="130">
        <v>4.09</v>
      </c>
      <c r="F66" s="130">
        <v>0.6</v>
      </c>
      <c r="G66" s="130">
        <v>26.5</v>
      </c>
      <c r="H66" s="163">
        <v>6.6000000000000003E-2</v>
      </c>
      <c r="I66" s="163">
        <v>0</v>
      </c>
      <c r="J66" s="163">
        <v>0</v>
      </c>
      <c r="K66" s="163">
        <v>0.28999999999999998</v>
      </c>
    </row>
    <row r="67" spans="1:11" x14ac:dyDescent="0.25">
      <c r="A67" s="22"/>
      <c r="B67" s="23" t="s">
        <v>29</v>
      </c>
      <c r="C67" s="23">
        <v>100</v>
      </c>
      <c r="D67" s="163">
        <v>36</v>
      </c>
      <c r="E67" s="163">
        <v>0.29599999999999999</v>
      </c>
      <c r="F67" s="163"/>
      <c r="G67" s="166">
        <v>9.4920000000000009</v>
      </c>
      <c r="H67" s="163">
        <v>8.0000000000000002E-3</v>
      </c>
      <c r="I67" s="163">
        <v>3.7</v>
      </c>
      <c r="J67" s="163"/>
      <c r="K67" s="163"/>
    </row>
    <row r="68" spans="1:11" x14ac:dyDescent="0.25">
      <c r="A68" s="23"/>
      <c r="B68" s="23" t="s">
        <v>16</v>
      </c>
      <c r="C68" s="24"/>
      <c r="D68" s="24">
        <f>SUM(D63:D67)</f>
        <v>545.88</v>
      </c>
      <c r="E68" s="24">
        <f t="shared" ref="E68:K68" si="9">SUM(E63:E67)</f>
        <v>15.385999999999999</v>
      </c>
      <c r="F68" s="24">
        <f t="shared" si="9"/>
        <v>23.93</v>
      </c>
      <c r="G68" s="24">
        <f t="shared" si="9"/>
        <v>75.992000000000004</v>
      </c>
      <c r="H68" s="24">
        <f t="shared" si="9"/>
        <v>0.53</v>
      </c>
      <c r="I68" s="24">
        <f t="shared" si="9"/>
        <v>5.7010000000000005</v>
      </c>
      <c r="J68" s="24">
        <f t="shared" si="9"/>
        <v>0.34099999999999997</v>
      </c>
      <c r="K68" s="24">
        <f t="shared" si="9"/>
        <v>2.09</v>
      </c>
    </row>
    <row r="69" spans="1:11" x14ac:dyDescent="0.25">
      <c r="A69" s="23"/>
      <c r="B69" s="26" t="s">
        <v>17</v>
      </c>
      <c r="C69" s="23"/>
      <c r="D69" s="23"/>
      <c r="E69" s="23"/>
      <c r="F69" s="23"/>
      <c r="G69" s="50"/>
      <c r="H69" s="1"/>
      <c r="I69" s="1"/>
      <c r="J69" s="1"/>
      <c r="K69" s="1"/>
    </row>
    <row r="70" spans="1:11" x14ac:dyDescent="0.25">
      <c r="A70" s="22">
        <v>62</v>
      </c>
      <c r="B70" s="25" t="s">
        <v>162</v>
      </c>
      <c r="C70" s="24">
        <v>100</v>
      </c>
      <c r="D70" s="141">
        <v>84</v>
      </c>
      <c r="E70" s="141">
        <v>1.4</v>
      </c>
      <c r="F70" s="141">
        <v>5</v>
      </c>
      <c r="G70" s="167">
        <v>9.1999999999999993</v>
      </c>
      <c r="H70" s="163">
        <v>2.1999999999999999E-2</v>
      </c>
      <c r="I70" s="163">
        <v>5.6909999999999998</v>
      </c>
      <c r="J70" s="163"/>
      <c r="K70" s="163"/>
    </row>
    <row r="71" spans="1:11" x14ac:dyDescent="0.25">
      <c r="A71" s="22">
        <v>171</v>
      </c>
      <c r="B71" s="23" t="s">
        <v>64</v>
      </c>
      <c r="C71" s="24" t="s">
        <v>66</v>
      </c>
      <c r="D71" s="130">
        <v>187.23</v>
      </c>
      <c r="E71" s="130">
        <v>6.4</v>
      </c>
      <c r="F71" s="130">
        <v>6.04</v>
      </c>
      <c r="G71" s="130">
        <v>26.57</v>
      </c>
      <c r="H71" s="163">
        <v>0.01</v>
      </c>
      <c r="I71" s="163">
        <v>8.25</v>
      </c>
      <c r="J71" s="163">
        <v>1</v>
      </c>
      <c r="K71" s="163">
        <v>0.25</v>
      </c>
    </row>
    <row r="72" spans="1:11" ht="15.75" x14ac:dyDescent="0.25">
      <c r="A72" s="22">
        <v>443</v>
      </c>
      <c r="B72" s="23" t="s">
        <v>65</v>
      </c>
      <c r="C72" s="28">
        <v>150</v>
      </c>
      <c r="D72" s="126">
        <v>254.2</v>
      </c>
      <c r="E72" s="126">
        <v>19.21</v>
      </c>
      <c r="F72" s="126">
        <v>6.84</v>
      </c>
      <c r="G72" s="126">
        <v>26.84</v>
      </c>
      <c r="H72" s="163">
        <v>0.03</v>
      </c>
      <c r="I72" s="163">
        <v>0.88</v>
      </c>
      <c r="J72" s="163">
        <v>0.13</v>
      </c>
      <c r="K72" s="163"/>
    </row>
    <row r="73" spans="1:11" ht="14.25" customHeight="1" x14ac:dyDescent="0.25">
      <c r="A73" s="22" t="s">
        <v>150</v>
      </c>
      <c r="B73" s="25" t="s">
        <v>151</v>
      </c>
      <c r="C73" s="24">
        <v>200</v>
      </c>
      <c r="D73" s="126">
        <v>94</v>
      </c>
      <c r="E73" s="126">
        <v>0.4</v>
      </c>
      <c r="F73" s="126">
        <v>0</v>
      </c>
      <c r="G73" s="126">
        <v>23.6</v>
      </c>
      <c r="H73" s="163">
        <v>0.15</v>
      </c>
      <c r="I73" s="163">
        <v>1.3</v>
      </c>
      <c r="J73" s="163">
        <v>0.04</v>
      </c>
      <c r="K73" s="163">
        <v>0.17</v>
      </c>
    </row>
    <row r="74" spans="1:11" x14ac:dyDescent="0.25">
      <c r="A74" s="22"/>
      <c r="B74" s="1" t="s">
        <v>46</v>
      </c>
      <c r="C74" s="40" t="s">
        <v>161</v>
      </c>
      <c r="D74" s="16">
        <v>149</v>
      </c>
      <c r="E74" s="16">
        <v>4.96</v>
      </c>
      <c r="F74" s="16">
        <v>0.66</v>
      </c>
      <c r="G74" s="49">
        <v>29.79</v>
      </c>
      <c r="H74" s="1">
        <v>6.6000000000000003E-2</v>
      </c>
      <c r="I74" s="1">
        <v>0</v>
      </c>
      <c r="J74" s="1">
        <v>0</v>
      </c>
      <c r="K74" s="1">
        <v>0.28999999999999998</v>
      </c>
    </row>
    <row r="75" spans="1:11" x14ac:dyDescent="0.25">
      <c r="A75" s="22" t="s">
        <v>20</v>
      </c>
      <c r="B75" s="23" t="s">
        <v>30</v>
      </c>
      <c r="C75" s="24">
        <v>200</v>
      </c>
      <c r="D75" s="24">
        <v>94</v>
      </c>
      <c r="E75" s="24">
        <v>1</v>
      </c>
      <c r="F75" s="24"/>
      <c r="G75" s="48">
        <v>21.2</v>
      </c>
      <c r="H75" s="1">
        <v>3.2000000000000001E-2</v>
      </c>
      <c r="I75" s="1">
        <v>1.0999999999999999E-2</v>
      </c>
      <c r="J75" s="1">
        <v>0</v>
      </c>
      <c r="K75" s="1">
        <v>0</v>
      </c>
    </row>
    <row r="76" spans="1:11" x14ac:dyDescent="0.25">
      <c r="A76" s="22"/>
      <c r="B76" s="23" t="s">
        <v>16</v>
      </c>
      <c r="C76" s="24"/>
      <c r="D76" s="24">
        <f>SUM(D70:D75)</f>
        <v>862.43000000000006</v>
      </c>
      <c r="E76" s="24">
        <f t="shared" ref="E76:K76" si="10">SUM(E70:E75)</f>
        <v>33.369999999999997</v>
      </c>
      <c r="F76" s="24">
        <f t="shared" si="10"/>
        <v>18.54</v>
      </c>
      <c r="G76" s="24">
        <f t="shared" si="10"/>
        <v>137.19999999999999</v>
      </c>
      <c r="H76" s="24">
        <f t="shared" si="10"/>
        <v>0.31000000000000005</v>
      </c>
      <c r="I76" s="24">
        <f t="shared" si="10"/>
        <v>16.131999999999998</v>
      </c>
      <c r="J76" s="24">
        <f t="shared" si="10"/>
        <v>1.17</v>
      </c>
      <c r="K76" s="24">
        <f t="shared" si="10"/>
        <v>0.71</v>
      </c>
    </row>
    <row r="77" spans="1:11" x14ac:dyDescent="0.25">
      <c r="A77" s="22"/>
      <c r="B77" s="26" t="s">
        <v>31</v>
      </c>
      <c r="C77" s="24"/>
      <c r="D77" s="24">
        <f>D76+D68</f>
        <v>1408.31</v>
      </c>
      <c r="E77" s="24">
        <f t="shared" ref="E77:K77" si="11">E76+E68</f>
        <v>48.756</v>
      </c>
      <c r="F77" s="24">
        <f t="shared" si="11"/>
        <v>42.47</v>
      </c>
      <c r="G77" s="24">
        <f t="shared" si="11"/>
        <v>213.19200000000001</v>
      </c>
      <c r="H77" s="24">
        <f t="shared" si="11"/>
        <v>0.84000000000000008</v>
      </c>
      <c r="I77" s="24">
        <f t="shared" si="11"/>
        <v>21.832999999999998</v>
      </c>
      <c r="J77" s="24">
        <f t="shared" si="11"/>
        <v>1.5109999999999999</v>
      </c>
      <c r="K77" s="24">
        <f t="shared" si="11"/>
        <v>2.8</v>
      </c>
    </row>
    <row r="78" spans="1:11" x14ac:dyDescent="0.25">
      <c r="A78" s="249" t="s">
        <v>67</v>
      </c>
      <c r="B78" s="241"/>
      <c r="C78" s="241"/>
      <c r="D78" s="241"/>
      <c r="E78" s="241"/>
      <c r="F78" s="241"/>
      <c r="G78" s="241"/>
      <c r="H78" s="101"/>
      <c r="I78" s="102"/>
      <c r="J78" s="102"/>
      <c r="K78" s="5"/>
    </row>
    <row r="79" spans="1:11" x14ac:dyDescent="0.25">
      <c r="A79" s="22"/>
      <c r="B79" s="240" t="s">
        <v>10</v>
      </c>
      <c r="C79" s="241"/>
      <c r="D79" s="241"/>
      <c r="E79" s="241"/>
      <c r="F79" s="241"/>
      <c r="G79" s="241"/>
      <c r="H79" s="103" t="s">
        <v>171</v>
      </c>
      <c r="I79" s="103" t="s">
        <v>172</v>
      </c>
      <c r="J79" s="103" t="s">
        <v>173</v>
      </c>
      <c r="K79" s="103" t="s">
        <v>174</v>
      </c>
    </row>
    <row r="80" spans="1:11" ht="19.5" customHeight="1" x14ac:dyDescent="0.25">
      <c r="A80" s="186" t="s">
        <v>405</v>
      </c>
      <c r="B80" s="187" t="s">
        <v>403</v>
      </c>
      <c r="C80" s="187">
        <v>40</v>
      </c>
      <c r="D80" s="187">
        <v>63</v>
      </c>
      <c r="E80" s="187">
        <v>5.0999999999999996</v>
      </c>
      <c r="F80" s="187">
        <v>4.5999999999999996</v>
      </c>
      <c r="G80" s="187">
        <v>0.3</v>
      </c>
      <c r="H80" s="16">
        <v>0.03</v>
      </c>
      <c r="I80" s="16">
        <v>0</v>
      </c>
      <c r="J80" s="16">
        <v>0.1</v>
      </c>
      <c r="K80" s="16">
        <v>0.2</v>
      </c>
    </row>
    <row r="81" spans="1:21" ht="15.75" x14ac:dyDescent="0.25">
      <c r="A81" s="22">
        <v>233</v>
      </c>
      <c r="B81" s="45" t="s">
        <v>404</v>
      </c>
      <c r="C81" s="40" t="s">
        <v>62</v>
      </c>
      <c r="D81" s="126">
        <v>275.2</v>
      </c>
      <c r="E81" s="126">
        <v>6.3</v>
      </c>
      <c r="F81" s="126">
        <v>13.83</v>
      </c>
      <c r="G81" s="126">
        <v>31.37</v>
      </c>
      <c r="H81" s="163">
        <v>0.4</v>
      </c>
      <c r="I81" s="163">
        <v>1.6</v>
      </c>
      <c r="J81" s="163">
        <v>0.2</v>
      </c>
      <c r="K81" s="163">
        <v>1.2</v>
      </c>
    </row>
    <row r="82" spans="1:21" ht="15.75" x14ac:dyDescent="0.25">
      <c r="A82" s="15" t="s">
        <v>69</v>
      </c>
      <c r="B82" s="16" t="s">
        <v>68</v>
      </c>
      <c r="C82" s="17">
        <v>200</v>
      </c>
      <c r="D82" s="126">
        <v>76</v>
      </c>
      <c r="E82" s="126">
        <v>0</v>
      </c>
      <c r="F82" s="126">
        <v>0</v>
      </c>
      <c r="G82" s="126">
        <v>19</v>
      </c>
      <c r="H82" s="141">
        <v>0</v>
      </c>
      <c r="I82" s="141">
        <v>15</v>
      </c>
      <c r="J82" s="141">
        <v>0</v>
      </c>
      <c r="K82" s="141">
        <v>0</v>
      </c>
    </row>
    <row r="83" spans="1:21" x14ac:dyDescent="0.25">
      <c r="A83" s="15"/>
      <c r="B83" s="23" t="s">
        <v>46</v>
      </c>
      <c r="C83" s="28">
        <v>66</v>
      </c>
      <c r="D83" s="130">
        <v>127.38</v>
      </c>
      <c r="E83" s="130">
        <v>4.09</v>
      </c>
      <c r="F83" s="130">
        <v>0.6</v>
      </c>
      <c r="G83" s="130">
        <v>26.5</v>
      </c>
      <c r="H83" s="163">
        <v>6.6000000000000003E-2</v>
      </c>
      <c r="I83" s="163">
        <v>0</v>
      </c>
      <c r="J83" s="163">
        <v>0</v>
      </c>
      <c r="K83" s="163">
        <v>0.28999999999999998</v>
      </c>
    </row>
    <row r="84" spans="1:21" x14ac:dyDescent="0.25">
      <c r="A84" s="15" t="s">
        <v>20</v>
      </c>
      <c r="B84" s="1" t="s">
        <v>406</v>
      </c>
      <c r="C84" s="16">
        <v>100</v>
      </c>
      <c r="D84" s="163">
        <v>36</v>
      </c>
      <c r="E84" s="163">
        <v>0.29599999999999999</v>
      </c>
      <c r="F84" s="163"/>
      <c r="G84" s="166">
        <v>9.4920000000000009</v>
      </c>
      <c r="H84" s="163">
        <v>8.0000000000000002E-3</v>
      </c>
      <c r="I84" s="163">
        <v>3.7</v>
      </c>
      <c r="J84" s="163"/>
      <c r="K84" s="163"/>
    </row>
    <row r="85" spans="1:21" x14ac:dyDescent="0.25">
      <c r="A85" s="16"/>
      <c r="B85" s="16" t="s">
        <v>16</v>
      </c>
      <c r="C85" s="17"/>
      <c r="D85" s="17">
        <f>SUM(D81:D84)</f>
        <v>514.57999999999993</v>
      </c>
      <c r="E85" s="17">
        <f t="shared" ref="E85:K85" si="12">SUM(E81:E84)</f>
        <v>10.686</v>
      </c>
      <c r="F85" s="17">
        <f t="shared" si="12"/>
        <v>14.43</v>
      </c>
      <c r="G85" s="17">
        <f t="shared" si="12"/>
        <v>86.362000000000009</v>
      </c>
      <c r="H85" s="17">
        <f t="shared" si="12"/>
        <v>0.47400000000000003</v>
      </c>
      <c r="I85" s="17">
        <f t="shared" si="12"/>
        <v>20.3</v>
      </c>
      <c r="J85" s="17">
        <f t="shared" si="12"/>
        <v>0.2</v>
      </c>
      <c r="K85" s="17">
        <f t="shared" si="12"/>
        <v>1.49</v>
      </c>
    </row>
    <row r="86" spans="1:21" x14ac:dyDescent="0.25">
      <c r="A86" s="16"/>
      <c r="B86" s="18" t="s">
        <v>17</v>
      </c>
      <c r="C86" s="16"/>
      <c r="D86" s="16"/>
      <c r="E86" s="16"/>
      <c r="F86" s="16"/>
      <c r="G86" s="49"/>
      <c r="H86" s="1"/>
      <c r="I86" s="1"/>
      <c r="J86" s="1"/>
      <c r="K86" s="1"/>
    </row>
    <row r="87" spans="1:21" x14ac:dyDescent="0.25">
      <c r="A87" s="22" t="s">
        <v>69</v>
      </c>
      <c r="B87" s="25" t="s">
        <v>163</v>
      </c>
      <c r="C87" s="23">
        <v>100</v>
      </c>
      <c r="D87" s="141">
        <v>76</v>
      </c>
      <c r="E87" s="141">
        <v>1.43</v>
      </c>
      <c r="F87" s="141">
        <v>4.99</v>
      </c>
      <c r="G87" s="167">
        <v>8.32</v>
      </c>
      <c r="H87" s="163">
        <v>2.1999999999999999E-2</v>
      </c>
      <c r="I87" s="163">
        <v>5.6909999999999998</v>
      </c>
      <c r="J87" s="163"/>
      <c r="K87" s="163"/>
    </row>
    <row r="88" spans="1:21" ht="30" x14ac:dyDescent="0.25">
      <c r="A88" s="22">
        <v>132</v>
      </c>
      <c r="B88" s="27" t="s">
        <v>71</v>
      </c>
      <c r="C88" s="24" t="s">
        <v>52</v>
      </c>
      <c r="D88" s="126">
        <v>192.07</v>
      </c>
      <c r="E88" s="126">
        <v>10.210000000000001</v>
      </c>
      <c r="F88" s="126">
        <v>11.3</v>
      </c>
      <c r="G88" s="126">
        <v>19.579999999999998</v>
      </c>
      <c r="H88" s="163">
        <v>0.12</v>
      </c>
      <c r="I88" s="163">
        <v>12.7</v>
      </c>
      <c r="J88" s="163">
        <v>1</v>
      </c>
      <c r="K88" s="163">
        <v>1.5</v>
      </c>
    </row>
    <row r="89" spans="1:21" x14ac:dyDescent="0.25">
      <c r="A89" s="22">
        <v>388</v>
      </c>
      <c r="B89" s="1" t="s">
        <v>164</v>
      </c>
      <c r="C89" s="40">
        <v>100</v>
      </c>
      <c r="D89" s="130">
        <v>129.30000000000001</v>
      </c>
      <c r="E89" s="130">
        <v>9.1999999999999993</v>
      </c>
      <c r="F89" s="130">
        <v>1.4</v>
      </c>
      <c r="G89" s="130">
        <v>11.8</v>
      </c>
      <c r="H89" s="163">
        <v>0.1</v>
      </c>
      <c r="I89" s="163">
        <v>5.4</v>
      </c>
      <c r="J89" s="163">
        <v>0.8</v>
      </c>
      <c r="K89" s="163">
        <v>2.8</v>
      </c>
      <c r="L89" s="54"/>
      <c r="M89" s="54"/>
      <c r="N89" s="54"/>
      <c r="O89" s="54"/>
      <c r="P89" s="2"/>
      <c r="Q89" s="2"/>
      <c r="R89" s="2"/>
      <c r="S89" s="2"/>
      <c r="T89" s="2"/>
      <c r="U89" s="2"/>
    </row>
    <row r="90" spans="1:21" ht="15.75" x14ac:dyDescent="0.25">
      <c r="A90" s="22">
        <v>510</v>
      </c>
      <c r="B90" s="25" t="s">
        <v>101</v>
      </c>
      <c r="C90" s="24">
        <v>150</v>
      </c>
      <c r="D90" s="126">
        <v>162.65</v>
      </c>
      <c r="E90" s="141">
        <v>4.7510000000000003</v>
      </c>
      <c r="F90" s="141">
        <v>5.306</v>
      </c>
      <c r="G90" s="141">
        <v>25.54</v>
      </c>
      <c r="H90" s="141">
        <v>0.32200000000000001</v>
      </c>
      <c r="I90" s="141"/>
      <c r="J90" s="141">
        <v>1.2999999999999999E-2</v>
      </c>
      <c r="K90" s="141"/>
    </row>
    <row r="91" spans="1:21" ht="15.75" x14ac:dyDescent="0.25">
      <c r="A91" s="22">
        <v>638</v>
      </c>
      <c r="B91" s="23" t="s">
        <v>28</v>
      </c>
      <c r="C91" s="24">
        <v>200</v>
      </c>
      <c r="D91" s="126">
        <v>72</v>
      </c>
      <c r="E91" s="126">
        <v>0.3</v>
      </c>
      <c r="F91" s="126">
        <v>0.01</v>
      </c>
      <c r="G91" s="126">
        <v>17.5</v>
      </c>
      <c r="H91" s="163">
        <v>0.02</v>
      </c>
      <c r="I91" s="163">
        <v>0.89</v>
      </c>
      <c r="J91" s="163">
        <v>0</v>
      </c>
      <c r="K91" s="163">
        <v>0</v>
      </c>
    </row>
    <row r="92" spans="1:21" x14ac:dyDescent="0.25">
      <c r="A92" s="22"/>
      <c r="B92" s="1" t="s">
        <v>46</v>
      </c>
      <c r="C92" s="40" t="s">
        <v>161</v>
      </c>
      <c r="D92" s="16">
        <v>149</v>
      </c>
      <c r="E92" s="16">
        <v>4.96</v>
      </c>
      <c r="F92" s="16">
        <v>0.66</v>
      </c>
      <c r="G92" s="49">
        <v>29.79</v>
      </c>
      <c r="H92" s="1">
        <v>6.6000000000000003E-2</v>
      </c>
      <c r="I92" s="1">
        <v>0</v>
      </c>
      <c r="J92" s="1">
        <v>0</v>
      </c>
      <c r="K92" s="1">
        <v>0.28999999999999998</v>
      </c>
    </row>
    <row r="93" spans="1:21" x14ac:dyDescent="0.25">
      <c r="A93" s="22" t="s">
        <v>20</v>
      </c>
      <c r="B93" s="23" t="s">
        <v>30</v>
      </c>
      <c r="C93" s="24">
        <v>200</v>
      </c>
      <c r="D93" s="141">
        <v>70</v>
      </c>
      <c r="E93" s="141">
        <v>0.3</v>
      </c>
      <c r="F93" s="141">
        <v>0.2</v>
      </c>
      <c r="G93" s="167">
        <v>16.3</v>
      </c>
      <c r="H93" s="163">
        <v>3.2000000000000001E-2</v>
      </c>
      <c r="I93" s="163">
        <v>1.0999999999999999E-2</v>
      </c>
      <c r="J93" s="163">
        <v>0</v>
      </c>
      <c r="K93" s="163">
        <v>0</v>
      </c>
    </row>
    <row r="94" spans="1:21" x14ac:dyDescent="0.25">
      <c r="A94" s="22"/>
      <c r="B94" s="23" t="s">
        <v>16</v>
      </c>
      <c r="C94" s="23"/>
      <c r="D94" s="23">
        <f>SUM(D87:D93)</f>
        <v>851.02</v>
      </c>
      <c r="E94" s="23">
        <f t="shared" ref="E94:K94" si="13">SUM(E87:E93)</f>
        <v>31.151000000000003</v>
      </c>
      <c r="F94" s="23">
        <f t="shared" si="13"/>
        <v>23.866</v>
      </c>
      <c r="G94" s="23">
        <f t="shared" si="13"/>
        <v>128.83000000000001</v>
      </c>
      <c r="H94" s="23">
        <f t="shared" si="13"/>
        <v>0.68200000000000016</v>
      </c>
      <c r="I94" s="23">
        <f t="shared" si="13"/>
        <v>24.691999999999997</v>
      </c>
      <c r="J94" s="23">
        <f t="shared" si="13"/>
        <v>1.8129999999999999</v>
      </c>
      <c r="K94" s="23">
        <f t="shared" si="13"/>
        <v>4.59</v>
      </c>
    </row>
    <row r="95" spans="1:21" x14ac:dyDescent="0.25">
      <c r="A95" s="22"/>
      <c r="B95" s="26" t="s">
        <v>31</v>
      </c>
      <c r="C95" s="23"/>
      <c r="D95" s="23">
        <f>D94+D85</f>
        <v>1365.6</v>
      </c>
      <c r="E95" s="23">
        <f t="shared" ref="E95:K95" si="14">E94+E85</f>
        <v>41.837000000000003</v>
      </c>
      <c r="F95" s="23">
        <f t="shared" si="14"/>
        <v>38.295999999999999</v>
      </c>
      <c r="G95" s="23">
        <f t="shared" si="14"/>
        <v>215.19200000000001</v>
      </c>
      <c r="H95" s="23">
        <f t="shared" si="14"/>
        <v>1.1560000000000001</v>
      </c>
      <c r="I95" s="23">
        <f t="shared" si="14"/>
        <v>44.991999999999997</v>
      </c>
      <c r="J95" s="23">
        <f t="shared" si="14"/>
        <v>2.0129999999999999</v>
      </c>
      <c r="K95" s="23">
        <f t="shared" si="14"/>
        <v>6.08</v>
      </c>
    </row>
    <row r="96" spans="1:21" x14ac:dyDescent="0.25">
      <c r="A96" s="249" t="s">
        <v>73</v>
      </c>
      <c r="B96" s="241"/>
      <c r="C96" s="241"/>
      <c r="D96" s="241"/>
      <c r="E96" s="241"/>
      <c r="F96" s="241"/>
      <c r="G96" s="241"/>
      <c r="H96" s="101"/>
      <c r="I96" s="102"/>
      <c r="J96" s="102"/>
      <c r="K96" s="5"/>
    </row>
    <row r="97" spans="1:12" x14ac:dyDescent="0.25">
      <c r="A97" s="249" t="s">
        <v>9</v>
      </c>
      <c r="B97" s="251"/>
      <c r="C97" s="251"/>
      <c r="D97" s="251"/>
      <c r="E97" s="251"/>
      <c r="F97" s="251"/>
      <c r="G97" s="251"/>
      <c r="H97" s="101"/>
      <c r="I97" s="102"/>
      <c r="J97" s="102"/>
      <c r="K97" s="5"/>
    </row>
    <row r="98" spans="1:12" x14ac:dyDescent="0.25">
      <c r="A98" s="23"/>
      <c r="B98" s="240" t="s">
        <v>10</v>
      </c>
      <c r="C98" s="241"/>
      <c r="D98" s="241"/>
      <c r="E98" s="241"/>
      <c r="F98" s="241"/>
      <c r="G98" s="241"/>
      <c r="H98" s="101"/>
      <c r="I98" s="102"/>
      <c r="J98" s="102"/>
      <c r="K98" s="5"/>
      <c r="L98" s="106"/>
    </row>
    <row r="99" spans="1:12" ht="15.75" x14ac:dyDescent="0.25">
      <c r="A99" s="22">
        <v>311</v>
      </c>
      <c r="B99" s="25" t="s">
        <v>118</v>
      </c>
      <c r="C99" s="24" t="s">
        <v>62</v>
      </c>
      <c r="D99" s="126">
        <v>285.67</v>
      </c>
      <c r="E99" s="126">
        <v>6.92</v>
      </c>
      <c r="F99" s="126">
        <v>10.5</v>
      </c>
      <c r="G99" s="126">
        <v>32.68</v>
      </c>
      <c r="H99" s="141">
        <v>5.3999999999999999E-2</v>
      </c>
      <c r="I99" s="141">
        <v>0.39</v>
      </c>
      <c r="J99" s="141">
        <v>9.2999999999999999E-2</v>
      </c>
      <c r="K99" s="141">
        <v>0.6</v>
      </c>
    </row>
    <row r="100" spans="1:12" ht="15.75" x14ac:dyDescent="0.25">
      <c r="A100" s="22">
        <v>685</v>
      </c>
      <c r="B100" s="139" t="s">
        <v>332</v>
      </c>
      <c r="C100" s="126">
        <v>200</v>
      </c>
      <c r="D100" s="126">
        <v>76</v>
      </c>
      <c r="E100" s="126">
        <v>0</v>
      </c>
      <c r="F100" s="126">
        <v>0</v>
      </c>
      <c r="G100" s="126">
        <v>19</v>
      </c>
      <c r="H100" s="141">
        <v>0</v>
      </c>
      <c r="I100" s="141">
        <v>15</v>
      </c>
      <c r="J100" s="141">
        <v>0</v>
      </c>
      <c r="K100" s="141">
        <v>0</v>
      </c>
    </row>
    <row r="101" spans="1:12" x14ac:dyDescent="0.25">
      <c r="A101" s="22"/>
      <c r="B101" s="23" t="s">
        <v>46</v>
      </c>
      <c r="C101" s="28" t="s">
        <v>160</v>
      </c>
      <c r="D101" s="28">
        <v>108</v>
      </c>
      <c r="E101" s="23">
        <v>3.6</v>
      </c>
      <c r="F101" s="23">
        <v>0.48</v>
      </c>
      <c r="G101" s="50">
        <v>21.6</v>
      </c>
      <c r="H101" s="1">
        <v>6.6000000000000003E-2</v>
      </c>
      <c r="I101" s="1">
        <v>0</v>
      </c>
      <c r="J101" s="1">
        <v>0</v>
      </c>
      <c r="K101" s="1">
        <v>0.28999999999999998</v>
      </c>
    </row>
    <row r="102" spans="1:12" x14ac:dyDescent="0.25">
      <c r="A102" s="15"/>
      <c r="B102" s="16" t="s">
        <v>38</v>
      </c>
      <c r="C102" s="16">
        <v>100</v>
      </c>
      <c r="D102" s="16">
        <v>36</v>
      </c>
      <c r="E102" s="16">
        <v>0.29599999999999999</v>
      </c>
      <c r="F102" s="16"/>
      <c r="G102" s="49">
        <v>9.4920000000000009</v>
      </c>
      <c r="H102" s="1">
        <v>8.0000000000000002E-3</v>
      </c>
      <c r="I102" s="1">
        <v>3.7</v>
      </c>
      <c r="J102" s="1"/>
      <c r="K102" s="1"/>
    </row>
    <row r="103" spans="1:12" x14ac:dyDescent="0.25">
      <c r="A103" s="15"/>
      <c r="B103" s="16" t="s">
        <v>16</v>
      </c>
      <c r="C103" s="17"/>
      <c r="D103" s="17">
        <f>SUM(D99:D102)</f>
        <v>505.67</v>
      </c>
      <c r="E103" s="17">
        <f t="shared" ref="E103:K103" si="15">SUM(E99:E102)</f>
        <v>10.815999999999999</v>
      </c>
      <c r="F103" s="17">
        <f t="shared" si="15"/>
        <v>10.98</v>
      </c>
      <c r="G103" s="17">
        <f t="shared" si="15"/>
        <v>82.772000000000006</v>
      </c>
      <c r="H103" s="17">
        <f t="shared" si="15"/>
        <v>0.128</v>
      </c>
      <c r="I103" s="17">
        <f t="shared" si="15"/>
        <v>19.09</v>
      </c>
      <c r="J103" s="17">
        <f t="shared" si="15"/>
        <v>9.2999999999999999E-2</v>
      </c>
      <c r="K103" s="17">
        <f t="shared" si="15"/>
        <v>0.8899999999999999</v>
      </c>
    </row>
    <row r="104" spans="1:12" x14ac:dyDescent="0.25">
      <c r="A104" s="16"/>
      <c r="B104" s="18" t="s">
        <v>17</v>
      </c>
      <c r="C104" s="16"/>
      <c r="D104" s="16"/>
      <c r="E104" s="16"/>
      <c r="F104" s="16"/>
      <c r="G104" s="49"/>
      <c r="H104" s="1"/>
      <c r="I104" s="1"/>
      <c r="J104" s="1"/>
      <c r="K104" s="1"/>
    </row>
    <row r="105" spans="1:12" x14ac:dyDescent="0.25">
      <c r="A105" s="23"/>
      <c r="B105" s="23" t="s">
        <v>41</v>
      </c>
      <c r="C105" s="24">
        <v>80</v>
      </c>
      <c r="D105" s="163">
        <v>13</v>
      </c>
      <c r="E105" s="163">
        <v>0.64</v>
      </c>
      <c r="F105" s="163"/>
      <c r="G105" s="166">
        <v>2.56</v>
      </c>
      <c r="H105" s="163">
        <v>1.2E-2</v>
      </c>
      <c r="I105" s="163">
        <v>0.99199999999999999</v>
      </c>
      <c r="J105" s="163"/>
      <c r="K105" s="163"/>
    </row>
    <row r="106" spans="1:12" ht="30" x14ac:dyDescent="0.25">
      <c r="A106" s="22">
        <v>110</v>
      </c>
      <c r="B106" s="42" t="s">
        <v>112</v>
      </c>
      <c r="C106" s="40" t="s">
        <v>52</v>
      </c>
      <c r="D106" s="126">
        <v>165.67</v>
      </c>
      <c r="E106" s="126">
        <v>8.92</v>
      </c>
      <c r="F106" s="126">
        <v>8.07</v>
      </c>
      <c r="G106" s="126">
        <v>14.49</v>
      </c>
      <c r="H106" s="163">
        <v>0.05</v>
      </c>
      <c r="I106" s="163">
        <v>11.3</v>
      </c>
      <c r="J106" s="163">
        <v>0.01</v>
      </c>
      <c r="K106" s="163">
        <v>0.5</v>
      </c>
    </row>
    <row r="107" spans="1:12" x14ac:dyDescent="0.25">
      <c r="A107" s="22">
        <v>478</v>
      </c>
      <c r="B107" s="23" t="s">
        <v>76</v>
      </c>
      <c r="C107" s="24">
        <v>243</v>
      </c>
      <c r="D107" s="130">
        <v>365.7</v>
      </c>
      <c r="E107" s="130">
        <v>26.4</v>
      </c>
      <c r="F107" s="130">
        <v>19.3</v>
      </c>
      <c r="G107" s="130">
        <v>21.7</v>
      </c>
      <c r="H107" s="163">
        <v>0.25</v>
      </c>
      <c r="I107" s="163">
        <v>13.3</v>
      </c>
      <c r="J107" s="163">
        <v>0.23</v>
      </c>
      <c r="K107" s="163">
        <v>2.8</v>
      </c>
    </row>
    <row r="108" spans="1:12" ht="15.75" x14ac:dyDescent="0.25">
      <c r="A108" s="22">
        <v>590</v>
      </c>
      <c r="B108" s="25" t="s">
        <v>124</v>
      </c>
      <c r="C108" s="24">
        <v>200</v>
      </c>
      <c r="D108" s="126">
        <v>142</v>
      </c>
      <c r="E108" s="126">
        <v>0.2</v>
      </c>
      <c r="F108" s="126">
        <v>0</v>
      </c>
      <c r="G108" s="126">
        <v>35.799999999999997</v>
      </c>
      <c r="H108" s="163">
        <v>0.02</v>
      </c>
      <c r="I108" s="163">
        <v>0.4</v>
      </c>
      <c r="J108" s="163">
        <v>0</v>
      </c>
      <c r="K108" s="163">
        <v>2.5</v>
      </c>
    </row>
    <row r="109" spans="1:12" x14ac:dyDescent="0.25">
      <c r="A109" s="22"/>
      <c r="B109" s="1" t="s">
        <v>46</v>
      </c>
      <c r="C109" s="40">
        <v>66</v>
      </c>
      <c r="D109" s="130">
        <v>127.38</v>
      </c>
      <c r="E109" s="130">
        <v>4.09</v>
      </c>
      <c r="F109" s="130">
        <v>0.6</v>
      </c>
      <c r="G109" s="130">
        <v>26.5</v>
      </c>
      <c r="H109" s="163">
        <v>6.6000000000000003E-2</v>
      </c>
      <c r="I109" s="163">
        <v>0</v>
      </c>
      <c r="J109" s="163">
        <v>0</v>
      </c>
      <c r="K109" s="163">
        <v>0.28999999999999998</v>
      </c>
    </row>
    <row r="110" spans="1:12" x14ac:dyDescent="0.25">
      <c r="A110" s="22" t="s">
        <v>20</v>
      </c>
      <c r="B110" s="23" t="s">
        <v>30</v>
      </c>
      <c r="C110" s="24">
        <v>200</v>
      </c>
      <c r="D110" s="24">
        <v>94</v>
      </c>
      <c r="E110" s="24">
        <v>1</v>
      </c>
      <c r="F110" s="24"/>
      <c r="G110" s="48">
        <v>21.2</v>
      </c>
      <c r="H110" s="1">
        <v>3.2000000000000001E-2</v>
      </c>
      <c r="I110" s="1">
        <v>1.0999999999999999E-2</v>
      </c>
      <c r="J110" s="1">
        <v>0</v>
      </c>
      <c r="K110" s="1">
        <v>0</v>
      </c>
    </row>
    <row r="111" spans="1:12" x14ac:dyDescent="0.25">
      <c r="A111" s="22"/>
      <c r="B111" s="23" t="s">
        <v>16</v>
      </c>
      <c r="C111" s="24"/>
      <c r="D111" s="24">
        <f>SUM(D105:D110)</f>
        <v>907.75</v>
      </c>
      <c r="E111" s="24">
        <f t="shared" ref="E111:K111" si="16">SUM(E105:E110)</f>
        <v>41.25</v>
      </c>
      <c r="F111" s="24">
        <f t="shared" si="16"/>
        <v>27.970000000000002</v>
      </c>
      <c r="G111" s="24">
        <f t="shared" si="16"/>
        <v>122.25</v>
      </c>
      <c r="H111" s="24">
        <f t="shared" si="16"/>
        <v>0.43000000000000005</v>
      </c>
      <c r="I111" s="24">
        <f t="shared" si="16"/>
        <v>26.003</v>
      </c>
      <c r="J111" s="24">
        <f t="shared" si="16"/>
        <v>0.24000000000000002</v>
      </c>
      <c r="K111" s="24">
        <f t="shared" si="16"/>
        <v>6.09</v>
      </c>
    </row>
    <row r="112" spans="1:12" x14ac:dyDescent="0.25">
      <c r="A112" s="22"/>
      <c r="B112" s="26" t="s">
        <v>31</v>
      </c>
      <c r="C112" s="24"/>
      <c r="D112" s="24">
        <f>D111+D103</f>
        <v>1413.42</v>
      </c>
      <c r="E112" s="24">
        <f t="shared" ref="E112:K112" si="17">E111+E103</f>
        <v>52.066000000000003</v>
      </c>
      <c r="F112" s="24">
        <f t="shared" si="17"/>
        <v>38.950000000000003</v>
      </c>
      <c r="G112" s="24">
        <f t="shared" si="17"/>
        <v>205.02199999999999</v>
      </c>
      <c r="H112" s="24">
        <f t="shared" si="17"/>
        <v>0.55800000000000005</v>
      </c>
      <c r="I112" s="24">
        <f t="shared" si="17"/>
        <v>45.093000000000004</v>
      </c>
      <c r="J112" s="24">
        <f t="shared" si="17"/>
        <v>0.33300000000000002</v>
      </c>
      <c r="K112" s="24">
        <f t="shared" si="17"/>
        <v>6.9799999999999995</v>
      </c>
    </row>
    <row r="113" spans="1:16" x14ac:dyDescent="0.25">
      <c r="A113" s="249" t="s">
        <v>34</v>
      </c>
      <c r="B113" s="241"/>
      <c r="C113" s="241"/>
      <c r="D113" s="241"/>
      <c r="E113" s="241"/>
      <c r="F113" s="241"/>
      <c r="G113" s="241"/>
      <c r="H113" s="101"/>
      <c r="I113" s="102"/>
      <c r="J113" s="102"/>
      <c r="K113" s="5"/>
    </row>
    <row r="114" spans="1:16" x14ac:dyDescent="0.25">
      <c r="A114" s="23"/>
      <c r="B114" s="240" t="s">
        <v>10</v>
      </c>
      <c r="C114" s="241"/>
      <c r="D114" s="241"/>
      <c r="E114" s="241"/>
      <c r="F114" s="241"/>
      <c r="G114" s="241"/>
      <c r="H114" s="101"/>
      <c r="I114" s="102"/>
      <c r="J114" s="102"/>
      <c r="K114" s="5"/>
    </row>
    <row r="115" spans="1:16" x14ac:dyDescent="0.25">
      <c r="A115" s="22"/>
      <c r="B115" s="23" t="s">
        <v>78</v>
      </c>
      <c r="C115" s="23">
        <v>15</v>
      </c>
      <c r="D115" s="23">
        <v>56</v>
      </c>
      <c r="E115" s="23">
        <v>4</v>
      </c>
      <c r="F115" s="23">
        <v>4.0999999999999996</v>
      </c>
      <c r="G115" s="50">
        <v>0.8</v>
      </c>
      <c r="H115" s="1">
        <v>2E-3</v>
      </c>
      <c r="I115" s="1">
        <v>1.0999999999999999E-2</v>
      </c>
      <c r="J115" s="1">
        <v>4.8000000000000001E-2</v>
      </c>
      <c r="K115" s="1"/>
    </row>
    <row r="116" spans="1:16" ht="30" x14ac:dyDescent="0.25">
      <c r="A116" s="22">
        <v>366</v>
      </c>
      <c r="B116" s="19" t="s">
        <v>36</v>
      </c>
      <c r="C116" s="17" t="s">
        <v>39</v>
      </c>
      <c r="D116" s="126">
        <v>413.59</v>
      </c>
      <c r="E116" s="126">
        <v>26.59</v>
      </c>
      <c r="F116" s="126">
        <v>21.55</v>
      </c>
      <c r="G116" s="126">
        <v>33.58</v>
      </c>
      <c r="H116" s="141">
        <v>8.2000000000000003E-2</v>
      </c>
      <c r="I116" s="141">
        <v>0.27500000000000002</v>
      </c>
      <c r="J116" s="141">
        <v>0.129</v>
      </c>
      <c r="K116" s="141">
        <v>2.1</v>
      </c>
    </row>
    <row r="117" spans="1:16" ht="15.75" x14ac:dyDescent="0.25">
      <c r="A117" s="22">
        <v>692</v>
      </c>
      <c r="B117" s="139" t="s">
        <v>330</v>
      </c>
      <c r="C117" s="24">
        <v>200</v>
      </c>
      <c r="D117" s="126">
        <v>40</v>
      </c>
      <c r="E117" s="126">
        <v>0.3</v>
      </c>
      <c r="F117" s="126">
        <v>0.1</v>
      </c>
      <c r="G117" s="126">
        <v>9.5</v>
      </c>
      <c r="H117" s="25">
        <v>5.3999999999999999E-2</v>
      </c>
      <c r="I117" s="25">
        <v>0.39</v>
      </c>
      <c r="J117" s="25">
        <v>9.2999999999999999E-2</v>
      </c>
      <c r="K117" s="25">
        <v>0.6</v>
      </c>
    </row>
    <row r="118" spans="1:16" x14ac:dyDescent="0.25">
      <c r="A118" s="22"/>
      <c r="B118" s="23" t="s">
        <v>46</v>
      </c>
      <c r="C118" s="28" t="s">
        <v>160</v>
      </c>
      <c r="D118" s="28">
        <v>108</v>
      </c>
      <c r="E118" s="23">
        <v>3.6</v>
      </c>
      <c r="F118" s="23">
        <v>0.48</v>
      </c>
      <c r="G118" s="50">
        <v>21.6</v>
      </c>
      <c r="H118" s="1">
        <v>6.6000000000000003E-2</v>
      </c>
      <c r="I118" s="1">
        <v>0</v>
      </c>
      <c r="J118" s="1">
        <v>0</v>
      </c>
      <c r="K118" s="1">
        <v>0.28999999999999998</v>
      </c>
    </row>
    <row r="119" spans="1:16" x14ac:dyDescent="0.25">
      <c r="A119" s="15"/>
      <c r="B119" s="16"/>
      <c r="C119" s="17"/>
      <c r="D119" s="17"/>
      <c r="E119" s="16"/>
      <c r="F119" s="16"/>
      <c r="G119" s="49"/>
      <c r="H119" s="1"/>
      <c r="I119" s="1"/>
      <c r="J119" s="1"/>
      <c r="K119" s="1"/>
    </row>
    <row r="120" spans="1:16" x14ac:dyDescent="0.25">
      <c r="A120" s="15"/>
      <c r="B120" s="16"/>
      <c r="C120" s="16"/>
      <c r="D120" s="16"/>
      <c r="E120" s="16"/>
      <c r="F120" s="16"/>
      <c r="G120" s="49"/>
      <c r="H120" s="1"/>
      <c r="I120" s="1"/>
      <c r="J120" s="1"/>
      <c r="K120" s="1"/>
    </row>
    <row r="121" spans="1:16" x14ac:dyDescent="0.25">
      <c r="A121" s="15"/>
      <c r="B121" s="16" t="s">
        <v>16</v>
      </c>
      <c r="C121" s="16"/>
      <c r="D121" s="16">
        <f>SUM(D115:D120)</f>
        <v>617.58999999999992</v>
      </c>
      <c r="E121" s="16">
        <f t="shared" ref="E121:K121" si="18">SUM(E115:E120)</f>
        <v>34.49</v>
      </c>
      <c r="F121" s="16">
        <f t="shared" si="18"/>
        <v>26.23</v>
      </c>
      <c r="G121" s="16">
        <f t="shared" si="18"/>
        <v>65.47999999999999</v>
      </c>
      <c r="H121" s="16">
        <f t="shared" si="18"/>
        <v>0.20400000000000001</v>
      </c>
      <c r="I121" s="16">
        <f t="shared" si="18"/>
        <v>0.67600000000000005</v>
      </c>
      <c r="J121" s="16">
        <f t="shared" si="18"/>
        <v>0.27</v>
      </c>
      <c r="K121" s="16">
        <f t="shared" si="18"/>
        <v>2.99</v>
      </c>
    </row>
    <row r="122" spans="1:16" x14ac:dyDescent="0.25">
      <c r="A122" s="15"/>
      <c r="B122" s="18" t="s">
        <v>17</v>
      </c>
      <c r="C122" s="16"/>
      <c r="D122" s="16"/>
      <c r="E122" s="16"/>
      <c r="F122" s="16"/>
      <c r="G122" s="49"/>
      <c r="H122" s="1"/>
      <c r="I122" s="1"/>
      <c r="J122" s="1"/>
      <c r="K122" s="1"/>
    </row>
    <row r="123" spans="1:16" x14ac:dyDescent="0.25">
      <c r="A123" s="23"/>
      <c r="B123" s="23" t="s">
        <v>24</v>
      </c>
      <c r="C123" s="24">
        <v>80</v>
      </c>
      <c r="D123" s="141">
        <v>10</v>
      </c>
      <c r="E123" s="141">
        <v>0.7</v>
      </c>
      <c r="F123" s="141">
        <v>0.1</v>
      </c>
      <c r="G123" s="167">
        <v>2.56</v>
      </c>
      <c r="H123" s="163">
        <v>1.2E-2</v>
      </c>
      <c r="I123" s="163">
        <v>0.995</v>
      </c>
      <c r="J123" s="163"/>
      <c r="K123" s="163"/>
    </row>
    <row r="124" spans="1:16" ht="15.75" x14ac:dyDescent="0.25">
      <c r="A124" s="22">
        <v>139</v>
      </c>
      <c r="B124" s="25" t="s">
        <v>107</v>
      </c>
      <c r="C124" s="24" t="s">
        <v>32</v>
      </c>
      <c r="D124" s="126">
        <v>208</v>
      </c>
      <c r="E124" s="126">
        <v>7</v>
      </c>
      <c r="F124" s="126">
        <v>7.45</v>
      </c>
      <c r="G124" s="126">
        <v>22.92</v>
      </c>
      <c r="H124" s="163">
        <v>0.13</v>
      </c>
      <c r="I124" s="163">
        <v>4.25</v>
      </c>
      <c r="J124" s="163">
        <v>0.05</v>
      </c>
      <c r="K124" s="163">
        <v>1</v>
      </c>
    </row>
    <row r="125" spans="1:16" ht="15.75" x14ac:dyDescent="0.25">
      <c r="A125" s="22">
        <v>433</v>
      </c>
      <c r="B125" s="25" t="s">
        <v>106</v>
      </c>
      <c r="C125" s="28" t="s">
        <v>98</v>
      </c>
      <c r="D125" s="126">
        <v>233.14</v>
      </c>
      <c r="E125" s="126">
        <v>13.3</v>
      </c>
      <c r="F125" s="126">
        <v>17.32</v>
      </c>
      <c r="G125" s="126">
        <v>3.52</v>
      </c>
      <c r="H125" s="163">
        <v>0.1</v>
      </c>
      <c r="I125" s="163">
        <v>3</v>
      </c>
      <c r="J125" s="163">
        <v>0.3</v>
      </c>
      <c r="K125" s="163">
        <v>1.9</v>
      </c>
      <c r="L125" s="2"/>
      <c r="M125" s="2"/>
      <c r="N125" s="2"/>
      <c r="O125" s="2"/>
      <c r="P125" s="2"/>
    </row>
    <row r="126" spans="1:16" ht="15.75" x14ac:dyDescent="0.25">
      <c r="A126" s="22">
        <v>520</v>
      </c>
      <c r="B126" s="1" t="s">
        <v>104</v>
      </c>
      <c r="C126" s="17">
        <v>150</v>
      </c>
      <c r="D126" s="126">
        <v>102</v>
      </c>
      <c r="E126" s="126">
        <v>3.28</v>
      </c>
      <c r="F126" s="126">
        <v>4.7300000000000004</v>
      </c>
      <c r="G126" s="126">
        <v>24.4</v>
      </c>
      <c r="H126" s="141">
        <v>0.13</v>
      </c>
      <c r="I126" s="141">
        <v>7.35</v>
      </c>
      <c r="J126" s="141">
        <v>2.3E-2</v>
      </c>
      <c r="K126" s="141">
        <v>2.5</v>
      </c>
      <c r="L126" s="47"/>
      <c r="M126" s="47"/>
      <c r="N126" s="47"/>
      <c r="O126" s="47"/>
      <c r="P126" s="2"/>
    </row>
    <row r="127" spans="1:16" ht="15.75" x14ac:dyDescent="0.25">
      <c r="A127" s="22">
        <v>638</v>
      </c>
      <c r="B127" s="23" t="s">
        <v>28</v>
      </c>
      <c r="C127" s="24">
        <v>200</v>
      </c>
      <c r="D127" s="126">
        <v>72</v>
      </c>
      <c r="E127" s="126">
        <v>0.3</v>
      </c>
      <c r="F127" s="126">
        <v>0.01</v>
      </c>
      <c r="G127" s="126">
        <v>17.5</v>
      </c>
      <c r="H127" s="163">
        <v>0.02</v>
      </c>
      <c r="I127" s="163">
        <v>0.89</v>
      </c>
      <c r="J127" s="163">
        <v>0</v>
      </c>
      <c r="K127" s="163">
        <v>0</v>
      </c>
      <c r="L127" s="2"/>
      <c r="M127" s="2"/>
      <c r="N127" s="2"/>
      <c r="O127" s="2"/>
      <c r="P127" s="2"/>
    </row>
    <row r="128" spans="1:16" x14ac:dyDescent="0.25">
      <c r="A128" s="22"/>
      <c r="B128" s="1" t="s">
        <v>46</v>
      </c>
      <c r="C128" s="40" t="s">
        <v>166</v>
      </c>
      <c r="D128" s="28">
        <v>108</v>
      </c>
      <c r="E128" s="23">
        <v>3.6</v>
      </c>
      <c r="F128" s="23">
        <v>0.48</v>
      </c>
      <c r="G128" s="50">
        <v>21.6</v>
      </c>
      <c r="H128" s="1">
        <v>6.6000000000000003E-2</v>
      </c>
      <c r="I128" s="1">
        <v>0</v>
      </c>
      <c r="J128" s="1">
        <v>0</v>
      </c>
      <c r="K128" s="1">
        <v>0.28999999999999998</v>
      </c>
      <c r="L128" s="2"/>
      <c r="M128" s="2"/>
      <c r="N128" s="2"/>
      <c r="O128" s="2"/>
      <c r="P128" s="2"/>
    </row>
    <row r="129" spans="1:16" x14ac:dyDescent="0.25">
      <c r="A129" s="22" t="s">
        <v>20</v>
      </c>
      <c r="B129" s="23" t="s">
        <v>30</v>
      </c>
      <c r="C129" s="23">
        <v>200</v>
      </c>
      <c r="D129" s="141">
        <v>70</v>
      </c>
      <c r="E129" s="141">
        <v>0.3</v>
      </c>
      <c r="F129" s="141">
        <v>0.2</v>
      </c>
      <c r="G129" s="167">
        <v>16.3</v>
      </c>
      <c r="H129" s="163">
        <v>3.2000000000000001E-2</v>
      </c>
      <c r="I129" s="163">
        <v>1.0999999999999999E-2</v>
      </c>
      <c r="J129" s="163">
        <v>0</v>
      </c>
      <c r="K129" s="163">
        <v>0</v>
      </c>
      <c r="L129" s="2"/>
      <c r="M129" s="2"/>
      <c r="N129" s="2"/>
      <c r="O129" s="2"/>
      <c r="P129" s="2"/>
    </row>
    <row r="130" spans="1:16" x14ac:dyDescent="0.25">
      <c r="A130" s="22"/>
      <c r="B130" s="23" t="s">
        <v>77</v>
      </c>
      <c r="C130" s="24"/>
      <c r="D130" s="24">
        <f>SUM(D123:D129)</f>
        <v>803.14</v>
      </c>
      <c r="E130" s="24">
        <f t="shared" ref="E130:K130" si="19">SUM(E123:E129)</f>
        <v>28.480000000000004</v>
      </c>
      <c r="F130" s="24">
        <f t="shared" si="19"/>
        <v>30.290000000000003</v>
      </c>
      <c r="G130" s="24">
        <f t="shared" si="19"/>
        <v>108.8</v>
      </c>
      <c r="H130" s="24">
        <f t="shared" si="19"/>
        <v>0.49</v>
      </c>
      <c r="I130" s="24">
        <f t="shared" si="19"/>
        <v>16.495999999999999</v>
      </c>
      <c r="J130" s="24">
        <f t="shared" si="19"/>
        <v>0.373</v>
      </c>
      <c r="K130" s="24">
        <f t="shared" si="19"/>
        <v>5.69</v>
      </c>
      <c r="L130" s="2"/>
      <c r="M130" s="2"/>
      <c r="N130" s="2"/>
      <c r="O130" s="2"/>
      <c r="P130" s="2"/>
    </row>
    <row r="131" spans="1:16" x14ac:dyDescent="0.25">
      <c r="A131" s="22"/>
      <c r="B131" s="23" t="s">
        <v>31</v>
      </c>
      <c r="C131" s="24"/>
      <c r="D131" s="24">
        <f>D130+D121</f>
        <v>1420.73</v>
      </c>
      <c r="E131" s="24">
        <f t="shared" ref="E131:K131" si="20">E130+E121</f>
        <v>62.970000000000006</v>
      </c>
      <c r="F131" s="24">
        <f t="shared" si="20"/>
        <v>56.52</v>
      </c>
      <c r="G131" s="24">
        <f t="shared" si="20"/>
        <v>174.27999999999997</v>
      </c>
      <c r="H131" s="24">
        <f t="shared" si="20"/>
        <v>0.69399999999999995</v>
      </c>
      <c r="I131" s="24">
        <f t="shared" si="20"/>
        <v>17.171999999999997</v>
      </c>
      <c r="J131" s="24">
        <f t="shared" si="20"/>
        <v>0.64300000000000002</v>
      </c>
      <c r="K131" s="24">
        <f t="shared" si="20"/>
        <v>8.68</v>
      </c>
      <c r="L131" s="2"/>
      <c r="M131" s="2"/>
      <c r="N131" s="2"/>
      <c r="O131" s="2"/>
      <c r="P131" s="2"/>
    </row>
    <row r="132" spans="1:16" x14ac:dyDescent="0.25">
      <c r="A132" s="249" t="s">
        <v>53</v>
      </c>
      <c r="B132" s="251"/>
      <c r="C132" s="251"/>
      <c r="D132" s="251"/>
      <c r="E132" s="251"/>
      <c r="F132" s="251"/>
      <c r="G132" s="251"/>
      <c r="H132" s="101"/>
      <c r="I132" s="102"/>
      <c r="J132" s="102"/>
      <c r="K132" s="5"/>
      <c r="L132" s="2"/>
      <c r="M132" s="2"/>
      <c r="N132" s="2"/>
      <c r="O132" s="2"/>
      <c r="P132" s="2"/>
    </row>
    <row r="133" spans="1:16" x14ac:dyDescent="0.25">
      <c r="A133" s="94"/>
      <c r="B133" s="285" t="s">
        <v>10</v>
      </c>
      <c r="C133" s="286"/>
      <c r="D133" s="286"/>
      <c r="E133" s="286"/>
      <c r="F133" s="286"/>
      <c r="G133" s="286"/>
      <c r="H133" s="188"/>
      <c r="I133" s="189"/>
      <c r="J133" s="189"/>
      <c r="K133" s="190"/>
      <c r="L133" s="2"/>
      <c r="M133" s="2"/>
      <c r="N133" s="2"/>
      <c r="O133" s="2"/>
      <c r="P133" s="2"/>
    </row>
    <row r="134" spans="1:16" x14ac:dyDescent="0.25">
      <c r="A134" s="94">
        <v>337</v>
      </c>
      <c r="B134" s="94" t="s">
        <v>80</v>
      </c>
      <c r="C134" s="191" t="s">
        <v>82</v>
      </c>
      <c r="D134" s="94">
        <v>64</v>
      </c>
      <c r="E134" s="94">
        <v>5.16</v>
      </c>
      <c r="F134" s="94">
        <v>4.6399999999999997</v>
      </c>
      <c r="G134" s="99">
        <v>0.32</v>
      </c>
      <c r="H134" s="93">
        <v>2.3E-2</v>
      </c>
      <c r="I134" s="93"/>
      <c r="J134" s="93">
        <v>0.16200000000000001</v>
      </c>
      <c r="K134" s="93"/>
      <c r="L134" s="2"/>
      <c r="M134" s="2"/>
      <c r="N134" s="2"/>
      <c r="O134" s="2"/>
      <c r="P134" s="2"/>
    </row>
    <row r="135" spans="1:16" x14ac:dyDescent="0.25">
      <c r="A135" s="192">
        <v>311</v>
      </c>
      <c r="B135" s="93" t="s">
        <v>119</v>
      </c>
      <c r="C135" s="191" t="s">
        <v>62</v>
      </c>
      <c r="D135" s="191">
        <v>292</v>
      </c>
      <c r="E135" s="94">
        <v>7.7</v>
      </c>
      <c r="F135" s="94">
        <v>11.8</v>
      </c>
      <c r="G135" s="99">
        <v>38.5</v>
      </c>
      <c r="H135" s="93">
        <v>0.4</v>
      </c>
      <c r="I135" s="93">
        <v>1.6</v>
      </c>
      <c r="J135" s="93">
        <v>0.2</v>
      </c>
      <c r="K135" s="93">
        <v>1.2</v>
      </c>
      <c r="L135" s="2"/>
      <c r="M135" s="2"/>
      <c r="N135" s="2"/>
      <c r="O135" s="2"/>
      <c r="P135" s="2"/>
    </row>
    <row r="136" spans="1:16" x14ac:dyDescent="0.25">
      <c r="A136" s="192">
        <v>686</v>
      </c>
      <c r="B136" s="94" t="s">
        <v>81</v>
      </c>
      <c r="C136" s="191" t="s">
        <v>40</v>
      </c>
      <c r="D136" s="94">
        <v>60</v>
      </c>
      <c r="E136" s="94">
        <v>0.3</v>
      </c>
      <c r="F136" s="94"/>
      <c r="G136" s="99">
        <v>47.1</v>
      </c>
      <c r="H136" s="93">
        <v>0.06</v>
      </c>
      <c r="I136" s="93">
        <v>6</v>
      </c>
      <c r="J136" s="93">
        <v>0.1</v>
      </c>
      <c r="K136" s="93"/>
      <c r="L136" s="2"/>
      <c r="M136" s="2"/>
      <c r="N136" s="2"/>
      <c r="O136" s="2"/>
      <c r="P136" s="2"/>
    </row>
    <row r="137" spans="1:16" x14ac:dyDescent="0.25">
      <c r="A137" s="94"/>
      <c r="B137" s="94" t="s">
        <v>46</v>
      </c>
      <c r="C137" s="193" t="s">
        <v>160</v>
      </c>
      <c r="D137" s="193">
        <v>108</v>
      </c>
      <c r="E137" s="94">
        <v>3.6</v>
      </c>
      <c r="F137" s="94">
        <v>0.48</v>
      </c>
      <c r="G137" s="99">
        <v>21.6</v>
      </c>
      <c r="H137" s="93">
        <v>6.6000000000000003E-2</v>
      </c>
      <c r="I137" s="93">
        <v>0</v>
      </c>
      <c r="J137" s="93">
        <v>0</v>
      </c>
      <c r="K137" s="93">
        <v>0.28999999999999998</v>
      </c>
      <c r="L137" s="2"/>
      <c r="M137" s="2"/>
      <c r="N137" s="2"/>
      <c r="O137" s="2"/>
      <c r="P137" s="2"/>
    </row>
    <row r="138" spans="1:16" x14ac:dyDescent="0.25">
      <c r="A138" s="192"/>
      <c r="B138" s="94" t="s">
        <v>29</v>
      </c>
      <c r="C138" s="94">
        <v>100</v>
      </c>
      <c r="D138" s="94">
        <v>21</v>
      </c>
      <c r="E138" s="94">
        <v>0.66600000000000004</v>
      </c>
      <c r="F138" s="94">
        <v>0</v>
      </c>
      <c r="G138" s="99">
        <v>7.056</v>
      </c>
      <c r="H138" s="93">
        <v>3.2000000000000001E-2</v>
      </c>
      <c r="I138" s="93">
        <v>17.073</v>
      </c>
      <c r="J138" s="93">
        <v>0</v>
      </c>
      <c r="K138" s="93">
        <v>0</v>
      </c>
      <c r="L138" s="2"/>
      <c r="M138" s="2"/>
      <c r="N138" s="2"/>
      <c r="O138" s="2"/>
      <c r="P138" s="2"/>
    </row>
    <row r="139" spans="1:16" ht="26.25" x14ac:dyDescent="0.4">
      <c r="A139" s="94"/>
      <c r="B139" s="94" t="s">
        <v>16</v>
      </c>
      <c r="C139" s="191"/>
      <c r="D139" s="191">
        <f>SUM(D134:D138)</f>
        <v>545</v>
      </c>
      <c r="E139" s="191">
        <f t="shared" ref="E139:K139" si="21">SUM(E134:E138)</f>
        <v>17.426000000000002</v>
      </c>
      <c r="F139" s="191">
        <f t="shared" si="21"/>
        <v>16.920000000000002</v>
      </c>
      <c r="G139" s="191">
        <f t="shared" si="21"/>
        <v>114.57600000000001</v>
      </c>
      <c r="H139" s="191">
        <f t="shared" si="21"/>
        <v>0.58100000000000007</v>
      </c>
      <c r="I139" s="191">
        <f t="shared" si="21"/>
        <v>24.673000000000002</v>
      </c>
      <c r="J139" s="191">
        <f t="shared" si="21"/>
        <v>0.46199999999999997</v>
      </c>
      <c r="K139" s="191">
        <f t="shared" si="21"/>
        <v>1.49</v>
      </c>
      <c r="L139" s="2"/>
      <c r="M139" s="196" t="s">
        <v>407</v>
      </c>
      <c r="N139" s="196"/>
      <c r="O139" s="2"/>
      <c r="P139" s="2"/>
    </row>
    <row r="140" spans="1:16" x14ac:dyDescent="0.25">
      <c r="A140" s="94"/>
      <c r="B140" s="111" t="s">
        <v>17</v>
      </c>
      <c r="C140" s="94"/>
      <c r="D140" s="94"/>
      <c r="E140" s="94"/>
      <c r="F140" s="94"/>
      <c r="G140" s="99"/>
      <c r="H140" s="93"/>
      <c r="I140" s="93"/>
      <c r="J140" s="93"/>
      <c r="K140" s="93"/>
      <c r="L140" s="2"/>
      <c r="M140" s="2"/>
      <c r="N140" s="2"/>
      <c r="O140" s="2"/>
      <c r="P140" s="2"/>
    </row>
    <row r="141" spans="1:16" x14ac:dyDescent="0.25">
      <c r="A141" s="192">
        <v>43</v>
      </c>
      <c r="B141" s="94" t="s">
        <v>63</v>
      </c>
      <c r="C141" s="191">
        <v>100</v>
      </c>
      <c r="D141" s="191">
        <v>84</v>
      </c>
      <c r="E141" s="191">
        <v>1.4</v>
      </c>
      <c r="F141" s="191">
        <v>5</v>
      </c>
      <c r="G141" s="194">
        <v>9.1999999999999993</v>
      </c>
      <c r="H141" s="93">
        <v>2.1999999999999999E-2</v>
      </c>
      <c r="I141" s="93">
        <v>5.6909999999999998</v>
      </c>
      <c r="J141" s="93"/>
      <c r="K141" s="93"/>
      <c r="L141" s="2"/>
      <c r="M141" s="2"/>
      <c r="N141" s="2"/>
      <c r="O141" s="2"/>
      <c r="P141" s="2"/>
    </row>
    <row r="142" spans="1:16" ht="30" x14ac:dyDescent="0.25">
      <c r="A142" s="192">
        <v>132</v>
      </c>
      <c r="B142" s="195" t="s">
        <v>71</v>
      </c>
      <c r="C142" s="191" t="s">
        <v>52</v>
      </c>
      <c r="D142" s="191">
        <v>176</v>
      </c>
      <c r="E142" s="191">
        <v>6.26</v>
      </c>
      <c r="F142" s="191">
        <v>7.92</v>
      </c>
      <c r="G142" s="194">
        <v>18.97</v>
      </c>
      <c r="H142" s="93">
        <v>0.12</v>
      </c>
      <c r="I142" s="93">
        <v>12.7</v>
      </c>
      <c r="J142" s="93">
        <v>1</v>
      </c>
      <c r="K142" s="93">
        <v>1.5</v>
      </c>
      <c r="L142" s="2"/>
      <c r="M142" s="2"/>
      <c r="N142" s="2"/>
      <c r="O142" s="2"/>
      <c r="P142" s="2"/>
    </row>
    <row r="143" spans="1:16" x14ac:dyDescent="0.25">
      <c r="A143" s="192">
        <v>439</v>
      </c>
      <c r="B143" s="93" t="s">
        <v>111</v>
      </c>
      <c r="C143" s="193">
        <v>75</v>
      </c>
      <c r="D143" s="94">
        <v>203</v>
      </c>
      <c r="E143" s="94">
        <v>17.12</v>
      </c>
      <c r="F143" s="94">
        <v>14.98</v>
      </c>
      <c r="G143" s="99">
        <v>0</v>
      </c>
      <c r="H143" s="93">
        <v>0.08</v>
      </c>
      <c r="I143" s="93">
        <v>2.9</v>
      </c>
      <c r="J143" s="93">
        <v>0.1</v>
      </c>
      <c r="K143" s="93">
        <v>1.2</v>
      </c>
      <c r="L143" s="2"/>
      <c r="M143" s="2"/>
      <c r="N143" s="2"/>
      <c r="O143" s="2"/>
      <c r="P143" s="2"/>
    </row>
    <row r="144" spans="1:16" x14ac:dyDescent="0.25">
      <c r="A144" s="192" t="s">
        <v>55</v>
      </c>
      <c r="B144" s="94" t="s">
        <v>56</v>
      </c>
      <c r="C144" s="94">
        <v>150</v>
      </c>
      <c r="D144" s="94">
        <v>155</v>
      </c>
      <c r="E144" s="94">
        <v>4.37</v>
      </c>
      <c r="F144" s="94">
        <v>4</v>
      </c>
      <c r="G144" s="99">
        <v>25.9</v>
      </c>
      <c r="H144" s="93">
        <v>0.12</v>
      </c>
      <c r="I144" s="93">
        <v>0</v>
      </c>
      <c r="J144" s="93">
        <v>9.0999999999999998E-2</v>
      </c>
      <c r="K144" s="93">
        <v>0.57999999999999996</v>
      </c>
      <c r="L144" s="2"/>
      <c r="M144" s="2"/>
      <c r="N144" s="2"/>
      <c r="O144" s="2"/>
      <c r="P144" s="2"/>
    </row>
    <row r="145" spans="1:16" x14ac:dyDescent="0.25">
      <c r="A145" s="192" t="s">
        <v>69</v>
      </c>
      <c r="B145" s="94" t="s">
        <v>83</v>
      </c>
      <c r="C145" s="94">
        <v>200</v>
      </c>
      <c r="D145" s="94">
        <v>64</v>
      </c>
      <c r="E145" s="94"/>
      <c r="F145" s="94"/>
      <c r="G145" s="99">
        <v>16.7</v>
      </c>
      <c r="H145" s="93">
        <v>0</v>
      </c>
      <c r="I145" s="93">
        <v>15</v>
      </c>
      <c r="J145" s="93">
        <v>0</v>
      </c>
      <c r="K145" s="93">
        <v>0</v>
      </c>
      <c r="L145" s="2"/>
      <c r="M145" s="2"/>
      <c r="N145" s="2"/>
      <c r="O145" s="2"/>
      <c r="P145" s="2"/>
    </row>
    <row r="146" spans="1:16" x14ac:dyDescent="0.25">
      <c r="A146" s="192"/>
      <c r="B146" s="93" t="s">
        <v>46</v>
      </c>
      <c r="C146" s="193" t="s">
        <v>161</v>
      </c>
      <c r="D146" s="94">
        <v>149</v>
      </c>
      <c r="E146" s="94">
        <v>4.96</v>
      </c>
      <c r="F146" s="94">
        <v>0.66</v>
      </c>
      <c r="G146" s="99">
        <v>29.79</v>
      </c>
      <c r="H146" s="93">
        <v>6.6000000000000003E-2</v>
      </c>
      <c r="I146" s="93">
        <v>0</v>
      </c>
      <c r="J146" s="93">
        <v>0</v>
      </c>
      <c r="K146" s="93">
        <v>0.28999999999999998</v>
      </c>
      <c r="L146" s="2"/>
      <c r="M146" s="2"/>
      <c r="N146" s="2"/>
      <c r="O146" s="2"/>
      <c r="P146" s="2"/>
    </row>
    <row r="147" spans="1:16" x14ac:dyDescent="0.25">
      <c r="A147" s="192" t="s">
        <v>20</v>
      </c>
      <c r="B147" s="94" t="s">
        <v>30</v>
      </c>
      <c r="C147" s="94">
        <v>200</v>
      </c>
      <c r="D147" s="94">
        <v>94</v>
      </c>
      <c r="E147" s="94">
        <v>1</v>
      </c>
      <c r="F147" s="94"/>
      <c r="G147" s="99">
        <v>21.2</v>
      </c>
      <c r="H147" s="93">
        <v>3.2000000000000001E-2</v>
      </c>
      <c r="I147" s="93">
        <v>1.0999999999999999E-2</v>
      </c>
      <c r="J147" s="93">
        <v>0</v>
      </c>
      <c r="K147" s="93">
        <v>0</v>
      </c>
      <c r="L147" s="2"/>
      <c r="M147" s="2"/>
      <c r="N147" s="2"/>
      <c r="O147" s="2"/>
      <c r="P147" s="2"/>
    </row>
    <row r="148" spans="1:16" x14ac:dyDescent="0.25">
      <c r="A148" s="192"/>
      <c r="B148" s="94" t="s">
        <v>16</v>
      </c>
      <c r="C148" s="94"/>
      <c r="D148" s="94">
        <f>SUM(D141:D147)</f>
        <v>925</v>
      </c>
      <c r="E148" s="94">
        <f t="shared" ref="E148:K148" si="22">SUM(E141:E147)</f>
        <v>35.11</v>
      </c>
      <c r="F148" s="94">
        <f t="shared" si="22"/>
        <v>32.559999999999995</v>
      </c>
      <c r="G148" s="94">
        <f t="shared" si="22"/>
        <v>121.76</v>
      </c>
      <c r="H148" s="94">
        <f t="shared" si="22"/>
        <v>0.43999999999999995</v>
      </c>
      <c r="I148" s="94">
        <f t="shared" si="22"/>
        <v>36.302</v>
      </c>
      <c r="J148" s="94">
        <f t="shared" si="22"/>
        <v>1.1910000000000001</v>
      </c>
      <c r="K148" s="94">
        <f t="shared" si="22"/>
        <v>3.5700000000000003</v>
      </c>
      <c r="L148" s="2"/>
      <c r="M148" s="2"/>
      <c r="N148" s="2"/>
      <c r="O148" s="2"/>
      <c r="P148" s="2"/>
    </row>
    <row r="149" spans="1:16" x14ac:dyDescent="0.25">
      <c r="A149" s="23"/>
      <c r="B149" s="23" t="s">
        <v>31</v>
      </c>
      <c r="C149" s="23"/>
      <c r="D149" s="23">
        <f>D148+D139</f>
        <v>1470</v>
      </c>
      <c r="E149" s="23">
        <f t="shared" ref="E149:K149" si="23">E148+E139</f>
        <v>52.536000000000001</v>
      </c>
      <c r="F149" s="23">
        <f t="shared" si="23"/>
        <v>49.48</v>
      </c>
      <c r="G149" s="23">
        <f t="shared" si="23"/>
        <v>236.33600000000001</v>
      </c>
      <c r="H149" s="23">
        <f t="shared" si="23"/>
        <v>1.0209999999999999</v>
      </c>
      <c r="I149" s="23">
        <f t="shared" si="23"/>
        <v>60.975000000000001</v>
      </c>
      <c r="J149" s="23">
        <f t="shared" si="23"/>
        <v>1.653</v>
      </c>
      <c r="K149" s="23">
        <f t="shared" si="23"/>
        <v>5.0600000000000005</v>
      </c>
      <c r="L149" s="2"/>
      <c r="M149" s="2"/>
      <c r="N149" s="2"/>
      <c r="O149" s="2"/>
      <c r="P149" s="2"/>
    </row>
    <row r="150" spans="1:16" x14ac:dyDescent="0.25">
      <c r="A150" s="283" t="s">
        <v>61</v>
      </c>
      <c r="B150" s="284"/>
      <c r="C150" s="284"/>
      <c r="D150" s="284"/>
      <c r="E150" s="284"/>
      <c r="F150" s="284"/>
      <c r="G150" s="284"/>
      <c r="H150" s="188"/>
      <c r="I150" s="189"/>
      <c r="J150" s="189"/>
      <c r="K150" s="190"/>
      <c r="L150" s="2"/>
      <c r="M150" s="2"/>
      <c r="N150" s="2"/>
      <c r="O150" s="2"/>
      <c r="P150" s="2"/>
    </row>
    <row r="151" spans="1:16" x14ac:dyDescent="0.25">
      <c r="A151" s="94"/>
      <c r="B151" s="285" t="s">
        <v>10</v>
      </c>
      <c r="C151" s="286"/>
      <c r="D151" s="286"/>
      <c r="E151" s="286"/>
      <c r="F151" s="286"/>
      <c r="G151" s="286"/>
      <c r="H151" s="188"/>
      <c r="I151" s="189"/>
      <c r="J151" s="189"/>
      <c r="K151" s="190"/>
      <c r="L151" s="2"/>
      <c r="M151" s="2"/>
      <c r="N151" s="2"/>
      <c r="O151" s="2"/>
      <c r="P151" s="2"/>
    </row>
    <row r="152" spans="1:16" x14ac:dyDescent="0.25">
      <c r="A152" s="192">
        <v>413</v>
      </c>
      <c r="B152" s="93" t="s">
        <v>113</v>
      </c>
      <c r="C152" s="191">
        <v>100</v>
      </c>
      <c r="D152" s="191">
        <v>271</v>
      </c>
      <c r="E152" s="191">
        <v>11.22</v>
      </c>
      <c r="F152" s="191">
        <v>14.38</v>
      </c>
      <c r="G152" s="194">
        <v>1.63</v>
      </c>
      <c r="H152" s="93">
        <v>0.19</v>
      </c>
      <c r="I152" s="93"/>
      <c r="J152" s="93"/>
      <c r="K152" s="93">
        <v>0.4</v>
      </c>
      <c r="L152" s="2"/>
      <c r="M152" s="2"/>
      <c r="N152" s="2"/>
      <c r="O152" s="2"/>
      <c r="P152" s="2"/>
    </row>
    <row r="153" spans="1:16" x14ac:dyDescent="0.25">
      <c r="A153" s="192">
        <v>508</v>
      </c>
      <c r="B153" s="93" t="s">
        <v>101</v>
      </c>
      <c r="C153" s="191">
        <v>150</v>
      </c>
      <c r="D153" s="94">
        <v>157</v>
      </c>
      <c r="E153" s="94">
        <v>4.75</v>
      </c>
      <c r="F153" s="94">
        <v>5.57</v>
      </c>
      <c r="G153" s="99">
        <v>23.33</v>
      </c>
      <c r="H153" s="93">
        <v>0.12</v>
      </c>
      <c r="I153" s="192">
        <v>0</v>
      </c>
      <c r="J153" s="93">
        <v>0</v>
      </c>
      <c r="K153" s="191">
        <v>0</v>
      </c>
      <c r="L153" s="54"/>
      <c r="M153" s="54"/>
      <c r="N153" s="54"/>
      <c r="O153" s="54"/>
      <c r="P153" s="2"/>
    </row>
    <row r="154" spans="1:16" x14ac:dyDescent="0.25">
      <c r="A154" s="192">
        <v>630</v>
      </c>
      <c r="B154" s="94" t="s">
        <v>58</v>
      </c>
      <c r="C154" s="191">
        <v>200</v>
      </c>
      <c r="D154" s="191">
        <v>150</v>
      </c>
      <c r="E154" s="191">
        <v>3.8</v>
      </c>
      <c r="F154" s="191">
        <v>8</v>
      </c>
      <c r="G154" s="194">
        <v>25.8</v>
      </c>
      <c r="H154" s="93">
        <v>0.02</v>
      </c>
      <c r="I154" s="93">
        <v>0.6</v>
      </c>
      <c r="J154" s="93">
        <v>0.01</v>
      </c>
      <c r="K154" s="93">
        <v>0.03</v>
      </c>
    </row>
    <row r="155" spans="1:16" x14ac:dyDescent="0.25">
      <c r="A155" s="192"/>
      <c r="B155" s="94" t="s">
        <v>46</v>
      </c>
      <c r="C155" s="193" t="s">
        <v>160</v>
      </c>
      <c r="D155" s="193">
        <v>108</v>
      </c>
      <c r="E155" s="94">
        <v>3.6</v>
      </c>
      <c r="F155" s="94">
        <v>0.48</v>
      </c>
      <c r="G155" s="99">
        <v>21.6</v>
      </c>
      <c r="H155" s="93">
        <v>6.6000000000000003E-2</v>
      </c>
      <c r="I155" s="93">
        <v>0</v>
      </c>
      <c r="J155" s="93">
        <v>0</v>
      </c>
      <c r="K155" s="93">
        <v>0.28999999999999998</v>
      </c>
    </row>
    <row r="156" spans="1:16" x14ac:dyDescent="0.25">
      <c r="A156" s="192" t="s">
        <v>20</v>
      </c>
      <c r="B156" s="94" t="s">
        <v>18</v>
      </c>
      <c r="C156" s="94">
        <v>100</v>
      </c>
      <c r="D156" s="94">
        <v>85</v>
      </c>
      <c r="E156" s="94">
        <v>5</v>
      </c>
      <c r="F156" s="94">
        <v>3.2</v>
      </c>
      <c r="G156" s="99">
        <v>8.48</v>
      </c>
      <c r="H156" s="93">
        <v>0.03</v>
      </c>
      <c r="I156" s="93">
        <v>0.26200000000000001</v>
      </c>
      <c r="J156" s="93">
        <v>1.2E-2</v>
      </c>
      <c r="K156" s="93"/>
    </row>
    <row r="157" spans="1:16" x14ac:dyDescent="0.25">
      <c r="A157" s="192"/>
      <c r="B157" s="94" t="s">
        <v>47</v>
      </c>
      <c r="C157" s="94">
        <v>100</v>
      </c>
      <c r="D157" s="94">
        <v>91</v>
      </c>
      <c r="E157" s="94">
        <v>1.5</v>
      </c>
      <c r="F157" s="94"/>
      <c r="G157" s="99">
        <v>22.4</v>
      </c>
      <c r="H157" s="93">
        <v>5.5E-2</v>
      </c>
      <c r="I157" s="93">
        <v>8.1300000000000008</v>
      </c>
      <c r="J157" s="93">
        <v>0.04</v>
      </c>
      <c r="K157" s="93"/>
    </row>
    <row r="158" spans="1:16" x14ac:dyDescent="0.25">
      <c r="A158" s="192"/>
      <c r="B158" s="94" t="s">
        <v>16</v>
      </c>
      <c r="C158" s="191"/>
      <c r="D158" s="191">
        <f>SUM(D152:D157)</f>
        <v>862</v>
      </c>
      <c r="E158" s="191">
        <f t="shared" ref="E158:K158" si="24">SUM(E152:E157)</f>
        <v>29.87</v>
      </c>
      <c r="F158" s="191">
        <f t="shared" si="24"/>
        <v>31.630000000000003</v>
      </c>
      <c r="G158" s="191">
        <f t="shared" si="24"/>
        <v>103.24000000000001</v>
      </c>
      <c r="H158" s="191">
        <f t="shared" si="24"/>
        <v>0.48100000000000004</v>
      </c>
      <c r="I158" s="191">
        <f t="shared" si="24"/>
        <v>8.9920000000000009</v>
      </c>
      <c r="J158" s="191">
        <f t="shared" si="24"/>
        <v>6.2E-2</v>
      </c>
      <c r="K158" s="191">
        <f t="shared" si="24"/>
        <v>0.72</v>
      </c>
    </row>
    <row r="159" spans="1:16" x14ac:dyDescent="0.25">
      <c r="A159" s="192"/>
      <c r="B159" s="111" t="s">
        <v>17</v>
      </c>
      <c r="C159" s="191"/>
      <c r="D159" s="191"/>
      <c r="E159" s="191"/>
      <c r="F159" s="191"/>
      <c r="G159" s="194"/>
      <c r="H159" s="93"/>
      <c r="I159" s="93"/>
      <c r="J159" s="93"/>
      <c r="K159" s="93"/>
    </row>
    <row r="160" spans="1:16" x14ac:dyDescent="0.25">
      <c r="A160" s="192"/>
      <c r="B160" s="94" t="s">
        <v>41</v>
      </c>
      <c r="C160" s="94">
        <v>80</v>
      </c>
      <c r="D160" s="94">
        <v>13</v>
      </c>
      <c r="E160" s="94">
        <v>0.64</v>
      </c>
      <c r="F160" s="94"/>
      <c r="G160" s="99">
        <v>2.56</v>
      </c>
      <c r="H160" s="93">
        <v>1.2E-2</v>
      </c>
      <c r="I160" s="93">
        <v>0.99199999999999999</v>
      </c>
      <c r="J160" s="93"/>
      <c r="K160" s="93"/>
    </row>
    <row r="161" spans="1:15" ht="30" x14ac:dyDescent="0.25">
      <c r="A161" s="192">
        <v>124</v>
      </c>
      <c r="B161" s="197" t="s">
        <v>105</v>
      </c>
      <c r="C161" s="191" t="s">
        <v>52</v>
      </c>
      <c r="D161" s="94">
        <v>137</v>
      </c>
      <c r="E161" s="94">
        <v>5.16</v>
      </c>
      <c r="F161" s="94">
        <v>8.75</v>
      </c>
      <c r="G161" s="99">
        <v>10.88</v>
      </c>
      <c r="H161" s="93">
        <v>0.06</v>
      </c>
      <c r="I161" s="93">
        <v>10.7</v>
      </c>
      <c r="J161" s="93">
        <v>0.01</v>
      </c>
      <c r="K161" s="93">
        <v>0.5</v>
      </c>
    </row>
    <row r="162" spans="1:15" x14ac:dyDescent="0.25">
      <c r="A162" s="192">
        <v>436</v>
      </c>
      <c r="B162" s="93" t="s">
        <v>100</v>
      </c>
      <c r="C162" s="191">
        <v>150</v>
      </c>
      <c r="D162" s="191">
        <v>175</v>
      </c>
      <c r="E162" s="191">
        <v>11.39</v>
      </c>
      <c r="F162" s="191">
        <v>5.91</v>
      </c>
      <c r="G162" s="194">
        <v>19.59</v>
      </c>
      <c r="H162" s="93">
        <v>0.03</v>
      </c>
      <c r="I162" s="93">
        <v>1.92</v>
      </c>
      <c r="J162" s="93">
        <v>0.17</v>
      </c>
      <c r="K162" s="93">
        <v>1.42</v>
      </c>
    </row>
    <row r="163" spans="1:15" x14ac:dyDescent="0.25">
      <c r="A163" s="192" t="s">
        <v>69</v>
      </c>
      <c r="B163" s="94" t="s">
        <v>68</v>
      </c>
      <c r="C163" s="191">
        <v>200</v>
      </c>
      <c r="D163" s="191">
        <v>64</v>
      </c>
      <c r="E163" s="191"/>
      <c r="F163" s="191"/>
      <c r="G163" s="194">
        <v>16.7</v>
      </c>
      <c r="H163" s="93">
        <v>0</v>
      </c>
      <c r="I163" s="93">
        <v>15</v>
      </c>
      <c r="J163" s="93">
        <v>0</v>
      </c>
      <c r="K163" s="93">
        <v>0</v>
      </c>
    </row>
    <row r="164" spans="1:15" x14ac:dyDescent="0.25">
      <c r="A164" s="192"/>
      <c r="B164" s="93" t="s">
        <v>46</v>
      </c>
      <c r="C164" s="193" t="s">
        <v>161</v>
      </c>
      <c r="D164" s="94">
        <v>149</v>
      </c>
      <c r="E164" s="94">
        <v>4.96</v>
      </c>
      <c r="F164" s="94">
        <v>0.66</v>
      </c>
      <c r="G164" s="99">
        <v>29.79</v>
      </c>
      <c r="H164" s="93">
        <v>6.6000000000000003E-2</v>
      </c>
      <c r="I164" s="93">
        <v>0</v>
      </c>
      <c r="J164" s="93">
        <v>0</v>
      </c>
      <c r="K164" s="93">
        <v>0.28999999999999998</v>
      </c>
    </row>
    <row r="165" spans="1:15" x14ac:dyDescent="0.25">
      <c r="A165" s="192" t="s">
        <v>20</v>
      </c>
      <c r="B165" s="94" t="s">
        <v>30</v>
      </c>
      <c r="C165" s="191">
        <v>200</v>
      </c>
      <c r="D165" s="191">
        <v>94</v>
      </c>
      <c r="E165" s="191">
        <v>1</v>
      </c>
      <c r="F165" s="191"/>
      <c r="G165" s="194">
        <v>21.2</v>
      </c>
      <c r="H165" s="93">
        <v>3.2000000000000001E-2</v>
      </c>
      <c r="I165" s="93">
        <v>1.0999999999999999E-2</v>
      </c>
      <c r="J165" s="93">
        <v>0</v>
      </c>
      <c r="K165" s="93">
        <v>0</v>
      </c>
    </row>
    <row r="166" spans="1:15" x14ac:dyDescent="0.25">
      <c r="A166" s="192"/>
      <c r="B166" s="94" t="s">
        <v>16</v>
      </c>
      <c r="C166" s="94"/>
      <c r="D166" s="191">
        <f>SUM(D160:D165)</f>
        <v>632</v>
      </c>
      <c r="E166" s="191">
        <f t="shared" ref="E166:K166" si="25">SUM(E160:E165)</f>
        <v>23.150000000000002</v>
      </c>
      <c r="F166" s="191">
        <f t="shared" si="25"/>
        <v>15.32</v>
      </c>
      <c r="G166" s="191">
        <f t="shared" si="25"/>
        <v>100.72000000000001</v>
      </c>
      <c r="H166" s="191">
        <f t="shared" si="25"/>
        <v>0.19999999999999998</v>
      </c>
      <c r="I166" s="191">
        <f t="shared" si="25"/>
        <v>28.623000000000001</v>
      </c>
      <c r="J166" s="191">
        <f t="shared" si="25"/>
        <v>0.18000000000000002</v>
      </c>
      <c r="K166" s="191">
        <f t="shared" si="25"/>
        <v>2.21</v>
      </c>
    </row>
    <row r="167" spans="1:15" x14ac:dyDescent="0.25">
      <c r="A167" s="94"/>
      <c r="B167" s="94" t="s">
        <v>31</v>
      </c>
      <c r="C167" s="94"/>
      <c r="D167" s="191">
        <f>D166+D158</f>
        <v>1494</v>
      </c>
      <c r="E167" s="191">
        <f t="shared" ref="E167:K167" si="26">E166+E158</f>
        <v>53.02</v>
      </c>
      <c r="F167" s="191">
        <f t="shared" si="26"/>
        <v>46.95</v>
      </c>
      <c r="G167" s="191">
        <f t="shared" si="26"/>
        <v>203.96000000000004</v>
      </c>
      <c r="H167" s="191">
        <f t="shared" si="26"/>
        <v>0.68100000000000005</v>
      </c>
      <c r="I167" s="191">
        <f t="shared" si="26"/>
        <v>37.615000000000002</v>
      </c>
      <c r="J167" s="191">
        <f t="shared" si="26"/>
        <v>0.24200000000000002</v>
      </c>
      <c r="K167" s="191">
        <f t="shared" si="26"/>
        <v>2.9299999999999997</v>
      </c>
    </row>
    <row r="168" spans="1:15" x14ac:dyDescent="0.25">
      <c r="A168" s="283" t="s">
        <v>67</v>
      </c>
      <c r="B168" s="284"/>
      <c r="C168" s="284"/>
      <c r="D168" s="284"/>
      <c r="E168" s="284"/>
      <c r="F168" s="284"/>
      <c r="G168" s="284"/>
      <c r="H168" s="188"/>
      <c r="I168" s="189"/>
      <c r="J168" s="189"/>
      <c r="K168" s="190"/>
    </row>
    <row r="169" spans="1:15" x14ac:dyDescent="0.25">
      <c r="A169" s="94"/>
      <c r="B169" s="285" t="s">
        <v>10</v>
      </c>
      <c r="C169" s="286"/>
      <c r="D169" s="286"/>
      <c r="E169" s="286"/>
      <c r="F169" s="286"/>
      <c r="G169" s="286"/>
      <c r="H169" s="188"/>
      <c r="I169" s="189"/>
      <c r="J169" s="189"/>
      <c r="K169" s="190"/>
      <c r="L169" s="2"/>
      <c r="M169" s="2"/>
      <c r="N169" s="2"/>
      <c r="O169" s="2"/>
    </row>
    <row r="170" spans="1:15" x14ac:dyDescent="0.25">
      <c r="A170" s="192">
        <v>451</v>
      </c>
      <c r="B170" s="93" t="s">
        <v>132</v>
      </c>
      <c r="C170" s="193">
        <v>75</v>
      </c>
      <c r="D170" s="94">
        <v>223</v>
      </c>
      <c r="E170" s="94">
        <v>11.82</v>
      </c>
      <c r="F170" s="94">
        <v>13.68</v>
      </c>
      <c r="G170" s="99">
        <v>12.54</v>
      </c>
      <c r="H170" s="93">
        <v>0.24</v>
      </c>
      <c r="I170" s="93">
        <v>0.16</v>
      </c>
      <c r="J170" s="93">
        <v>0</v>
      </c>
      <c r="K170" s="93">
        <v>0</v>
      </c>
      <c r="L170" s="47"/>
      <c r="M170" s="47"/>
      <c r="N170" s="47"/>
      <c r="O170" s="47"/>
    </row>
    <row r="171" spans="1:15" x14ac:dyDescent="0.25">
      <c r="A171" s="192">
        <v>512</v>
      </c>
      <c r="B171" s="93" t="s">
        <v>97</v>
      </c>
      <c r="C171" s="94">
        <v>150</v>
      </c>
      <c r="D171" s="94">
        <v>118</v>
      </c>
      <c r="E171" s="94">
        <v>1.9159999999999999</v>
      </c>
      <c r="F171" s="94">
        <v>2.964</v>
      </c>
      <c r="G171" s="99">
        <v>23.419</v>
      </c>
      <c r="H171" s="93">
        <v>2.4E-2</v>
      </c>
      <c r="I171" s="93"/>
      <c r="J171" s="93">
        <v>1.7000000000000001E-2</v>
      </c>
      <c r="K171" s="93">
        <v>2.5</v>
      </c>
    </row>
    <row r="172" spans="1:15" x14ac:dyDescent="0.25">
      <c r="A172" s="192">
        <v>685</v>
      </c>
      <c r="B172" s="93" t="s">
        <v>74</v>
      </c>
      <c r="C172" s="191" t="s">
        <v>75</v>
      </c>
      <c r="D172" s="94">
        <v>58</v>
      </c>
      <c r="E172" s="94">
        <v>0.2</v>
      </c>
      <c r="F172" s="94">
        <v>0.1</v>
      </c>
      <c r="G172" s="99">
        <v>15.1</v>
      </c>
      <c r="H172" s="93">
        <v>0</v>
      </c>
      <c r="I172" s="93">
        <v>0.18</v>
      </c>
      <c r="J172" s="93">
        <v>0</v>
      </c>
      <c r="K172" s="93">
        <v>0</v>
      </c>
    </row>
    <row r="173" spans="1:15" x14ac:dyDescent="0.25">
      <c r="A173" s="192"/>
      <c r="B173" s="94" t="s">
        <v>46</v>
      </c>
      <c r="C173" s="193" t="s">
        <v>160</v>
      </c>
      <c r="D173" s="193">
        <v>108</v>
      </c>
      <c r="E173" s="94">
        <v>3.6</v>
      </c>
      <c r="F173" s="94">
        <v>0.48</v>
      </c>
      <c r="G173" s="99">
        <v>21.6</v>
      </c>
      <c r="H173" s="93">
        <v>6.6000000000000003E-2</v>
      </c>
      <c r="I173" s="93">
        <v>0</v>
      </c>
      <c r="J173" s="93">
        <v>0</v>
      </c>
      <c r="K173" s="93">
        <v>0.28999999999999998</v>
      </c>
    </row>
    <row r="174" spans="1:15" x14ac:dyDescent="0.25">
      <c r="A174" s="192"/>
      <c r="B174" s="94" t="s">
        <v>29</v>
      </c>
      <c r="C174" s="94">
        <v>100</v>
      </c>
      <c r="D174" s="94">
        <v>21</v>
      </c>
      <c r="E174" s="94">
        <v>0.66600000000000004</v>
      </c>
      <c r="F174" s="94">
        <v>0</v>
      </c>
      <c r="G174" s="99">
        <v>7.056</v>
      </c>
      <c r="H174" s="93">
        <v>3.2000000000000001E-2</v>
      </c>
      <c r="I174" s="93">
        <v>17.073</v>
      </c>
      <c r="J174" s="93">
        <v>0</v>
      </c>
      <c r="K174" s="93">
        <v>0</v>
      </c>
    </row>
    <row r="175" spans="1:15" x14ac:dyDescent="0.25">
      <c r="A175" s="192"/>
      <c r="B175" s="94" t="s">
        <v>77</v>
      </c>
      <c r="C175" s="94"/>
      <c r="D175" s="94">
        <f>SUM(D170:D174)</f>
        <v>528</v>
      </c>
      <c r="E175" s="94">
        <f t="shared" ref="E175:K175" si="27">SUM(E170:E174)</f>
        <v>18.202000000000002</v>
      </c>
      <c r="F175" s="94">
        <f t="shared" si="27"/>
        <v>17.224</v>
      </c>
      <c r="G175" s="94">
        <f t="shared" si="27"/>
        <v>79.715000000000003</v>
      </c>
      <c r="H175" s="94">
        <f t="shared" si="27"/>
        <v>0.36199999999999999</v>
      </c>
      <c r="I175" s="94">
        <f t="shared" si="27"/>
        <v>17.413</v>
      </c>
      <c r="J175" s="94">
        <f t="shared" si="27"/>
        <v>1.7000000000000001E-2</v>
      </c>
      <c r="K175" s="94">
        <f t="shared" si="27"/>
        <v>2.79</v>
      </c>
    </row>
    <row r="176" spans="1:15" x14ac:dyDescent="0.25">
      <c r="A176" s="94"/>
      <c r="B176" s="111" t="s">
        <v>17</v>
      </c>
      <c r="C176" s="94"/>
      <c r="D176" s="94"/>
      <c r="E176" s="94"/>
      <c r="F176" s="94"/>
      <c r="G176" s="99"/>
      <c r="H176" s="93"/>
      <c r="I176" s="93"/>
      <c r="J176" s="93"/>
      <c r="K176" s="93"/>
    </row>
    <row r="177" spans="1:11" x14ac:dyDescent="0.25">
      <c r="A177" s="94"/>
      <c r="B177" s="94" t="s">
        <v>24</v>
      </c>
      <c r="C177" s="191">
        <v>80</v>
      </c>
      <c r="D177" s="191">
        <v>10</v>
      </c>
      <c r="E177" s="191"/>
      <c r="F177" s="191"/>
      <c r="G177" s="194">
        <v>2.56</v>
      </c>
      <c r="H177" s="93">
        <v>1.2E-2</v>
      </c>
      <c r="I177" s="93">
        <v>0.995</v>
      </c>
      <c r="J177" s="93"/>
      <c r="K177" s="93"/>
    </row>
    <row r="178" spans="1:11" x14ac:dyDescent="0.25">
      <c r="A178" s="192">
        <v>160</v>
      </c>
      <c r="B178" s="94" t="s">
        <v>84</v>
      </c>
      <c r="C178" s="94">
        <v>250</v>
      </c>
      <c r="D178" s="94">
        <v>164</v>
      </c>
      <c r="E178" s="94">
        <v>5.7</v>
      </c>
      <c r="F178" s="94">
        <v>5.87</v>
      </c>
      <c r="G178" s="99">
        <v>21.83</v>
      </c>
      <c r="H178" s="93">
        <v>0.04</v>
      </c>
      <c r="I178" s="93">
        <v>0.6</v>
      </c>
      <c r="J178" s="93">
        <v>0.04</v>
      </c>
      <c r="K178" s="93">
        <v>0.4</v>
      </c>
    </row>
    <row r="179" spans="1:11" x14ac:dyDescent="0.25">
      <c r="A179" s="192">
        <v>397</v>
      </c>
      <c r="B179" s="93" t="s">
        <v>110</v>
      </c>
      <c r="C179" s="94">
        <v>100</v>
      </c>
      <c r="D179" s="94">
        <v>134</v>
      </c>
      <c r="E179" s="94">
        <v>10.48</v>
      </c>
      <c r="F179" s="94">
        <v>9.4499999999999993</v>
      </c>
      <c r="G179" s="99">
        <v>8.9700000000000006</v>
      </c>
      <c r="H179" s="93"/>
      <c r="I179" s="93"/>
      <c r="J179" s="93"/>
      <c r="K179" s="93"/>
    </row>
    <row r="180" spans="1:11" x14ac:dyDescent="0.25">
      <c r="A180" s="192">
        <v>520</v>
      </c>
      <c r="B180" s="94" t="s">
        <v>43</v>
      </c>
      <c r="C180" s="94">
        <v>150</v>
      </c>
      <c r="D180" s="94">
        <v>145</v>
      </c>
      <c r="E180" s="94">
        <v>2.9</v>
      </c>
      <c r="F180" s="94">
        <v>4.8</v>
      </c>
      <c r="G180" s="99">
        <v>15.4</v>
      </c>
      <c r="H180" s="93">
        <v>0.01</v>
      </c>
      <c r="I180" s="93">
        <v>5.75</v>
      </c>
      <c r="J180" s="93">
        <v>0</v>
      </c>
      <c r="K180" s="93">
        <v>0.13</v>
      </c>
    </row>
    <row r="181" spans="1:11" x14ac:dyDescent="0.25">
      <c r="A181" s="192" t="s">
        <v>150</v>
      </c>
      <c r="B181" s="93" t="s">
        <v>151</v>
      </c>
      <c r="C181" s="191">
        <v>200</v>
      </c>
      <c r="D181" s="191">
        <v>60</v>
      </c>
      <c r="E181" s="191">
        <v>0.2</v>
      </c>
      <c r="F181" s="191"/>
      <c r="G181" s="194">
        <v>15.1</v>
      </c>
      <c r="H181" s="93">
        <v>0.15</v>
      </c>
      <c r="I181" s="93">
        <v>1.3</v>
      </c>
      <c r="J181" s="93">
        <v>0.04</v>
      </c>
      <c r="K181" s="93">
        <v>0.17</v>
      </c>
    </row>
    <row r="182" spans="1:11" x14ac:dyDescent="0.25">
      <c r="A182" s="94"/>
      <c r="B182" s="93" t="s">
        <v>46</v>
      </c>
      <c r="C182" s="193" t="s">
        <v>165</v>
      </c>
      <c r="D182" s="193">
        <v>108</v>
      </c>
      <c r="E182" s="94">
        <v>3.6</v>
      </c>
      <c r="F182" s="94">
        <v>0.48</v>
      </c>
      <c r="G182" s="99">
        <v>21.6</v>
      </c>
      <c r="H182" s="93">
        <v>6.6000000000000003E-2</v>
      </c>
      <c r="I182" s="93">
        <v>0</v>
      </c>
      <c r="J182" s="93">
        <v>0</v>
      </c>
      <c r="K182" s="93">
        <v>0.28999999999999998</v>
      </c>
    </row>
    <row r="183" spans="1:11" x14ac:dyDescent="0.25">
      <c r="A183" s="192" t="s">
        <v>20</v>
      </c>
      <c r="B183" s="94" t="s">
        <v>30</v>
      </c>
      <c r="C183" s="94">
        <v>200</v>
      </c>
      <c r="D183" s="94">
        <v>94</v>
      </c>
      <c r="E183" s="94">
        <v>1</v>
      </c>
      <c r="F183" s="94"/>
      <c r="G183" s="99">
        <v>21.2</v>
      </c>
      <c r="H183" s="93">
        <v>3.2000000000000001E-2</v>
      </c>
      <c r="I183" s="93">
        <v>1.0999999999999999E-2</v>
      </c>
      <c r="J183" s="93">
        <v>0</v>
      </c>
      <c r="K183" s="93">
        <v>0</v>
      </c>
    </row>
    <row r="184" spans="1:11" x14ac:dyDescent="0.25">
      <c r="A184" s="94"/>
      <c r="B184" s="94" t="s">
        <v>16</v>
      </c>
      <c r="C184" s="94"/>
      <c r="D184" s="94">
        <f>SUM(D177:D183)</f>
        <v>715</v>
      </c>
      <c r="E184" s="94">
        <f t="shared" ref="E184:K184" si="28">SUM(E177:E183)</f>
        <v>23.88</v>
      </c>
      <c r="F184" s="94">
        <f t="shared" si="28"/>
        <v>20.6</v>
      </c>
      <c r="G184" s="94">
        <f t="shared" si="28"/>
        <v>106.66000000000001</v>
      </c>
      <c r="H184" s="94">
        <f t="shared" si="28"/>
        <v>0.31000000000000005</v>
      </c>
      <c r="I184" s="94">
        <f t="shared" si="28"/>
        <v>8.6559999999999988</v>
      </c>
      <c r="J184" s="94">
        <f t="shared" si="28"/>
        <v>0.08</v>
      </c>
      <c r="K184" s="94">
        <f t="shared" si="28"/>
        <v>0.99</v>
      </c>
    </row>
    <row r="185" spans="1:11" x14ac:dyDescent="0.25">
      <c r="A185" s="95"/>
      <c r="B185" s="95" t="s">
        <v>31</v>
      </c>
      <c r="C185" s="95"/>
      <c r="D185" s="95">
        <f>D184+D175</f>
        <v>1243</v>
      </c>
      <c r="E185" s="95">
        <f t="shared" ref="E185:K185" si="29">E184+E175</f>
        <v>42.082000000000001</v>
      </c>
      <c r="F185" s="95">
        <f t="shared" si="29"/>
        <v>37.823999999999998</v>
      </c>
      <c r="G185" s="95">
        <f t="shared" si="29"/>
        <v>186.375</v>
      </c>
      <c r="H185" s="95">
        <f t="shared" si="29"/>
        <v>0.67200000000000004</v>
      </c>
      <c r="I185" s="95">
        <f t="shared" si="29"/>
        <v>26.068999999999999</v>
      </c>
      <c r="J185" s="95">
        <f t="shared" si="29"/>
        <v>9.7000000000000003E-2</v>
      </c>
      <c r="K185" s="95">
        <f t="shared" si="29"/>
        <v>3.7800000000000002</v>
      </c>
    </row>
    <row r="186" spans="1:11" x14ac:dyDescent="0.25">
      <c r="A186" s="94"/>
      <c r="B186" s="94"/>
      <c r="C186" s="94"/>
      <c r="D186" s="95"/>
      <c r="E186" s="94"/>
      <c r="F186" s="94"/>
      <c r="G186" s="99"/>
      <c r="H186" s="93"/>
      <c r="I186" s="93"/>
      <c r="J186" s="93"/>
      <c r="K186" s="93"/>
    </row>
    <row r="187" spans="1:11" x14ac:dyDescent="0.25">
      <c r="A187" s="94"/>
      <c r="B187" s="93" t="s">
        <v>140</v>
      </c>
      <c r="C187" s="94"/>
      <c r="D187" s="95">
        <f t="shared" ref="D187:K187" si="30">D16+D32+D51+D68+D85+D103+D121+D139+D158+D175</f>
        <v>6010.15</v>
      </c>
      <c r="E187" s="95">
        <f t="shared" si="30"/>
        <v>213.62800000000004</v>
      </c>
      <c r="F187" s="95">
        <f t="shared" si="30"/>
        <v>219.39400000000001</v>
      </c>
      <c r="G187" s="95">
        <f t="shared" si="30"/>
        <v>814.55500000000006</v>
      </c>
      <c r="H187" s="95">
        <f t="shared" si="30"/>
        <v>3.746</v>
      </c>
      <c r="I187" s="95">
        <f t="shared" si="30"/>
        <v>128.45600000000002</v>
      </c>
      <c r="J187" s="95">
        <f t="shared" si="30"/>
        <v>2.6279999999999992</v>
      </c>
      <c r="K187" s="95">
        <f t="shared" si="30"/>
        <v>24.916999999999998</v>
      </c>
    </row>
    <row r="188" spans="1:11" x14ac:dyDescent="0.25">
      <c r="A188" s="94"/>
      <c r="B188" s="93" t="s">
        <v>168</v>
      </c>
      <c r="C188" s="94"/>
      <c r="D188" s="95">
        <v>5900</v>
      </c>
      <c r="E188" s="94">
        <v>192.5</v>
      </c>
      <c r="F188" s="94">
        <v>197.5</v>
      </c>
      <c r="G188" s="99">
        <v>837.5</v>
      </c>
      <c r="H188" s="93">
        <v>3</v>
      </c>
      <c r="I188" s="93">
        <v>150</v>
      </c>
      <c r="J188" s="93">
        <v>1.75</v>
      </c>
      <c r="K188" s="93">
        <v>25</v>
      </c>
    </row>
    <row r="189" spans="1:11" x14ac:dyDescent="0.25">
      <c r="A189" s="94"/>
      <c r="B189" s="93" t="s">
        <v>141</v>
      </c>
      <c r="C189" s="94"/>
      <c r="D189" s="95">
        <f t="shared" ref="D189:K189" si="31">D24+D42+D59+D76+D94+D111+D130+D148+D166+D184</f>
        <v>8188.7700000000013</v>
      </c>
      <c r="E189" s="95">
        <f t="shared" si="31"/>
        <v>311.12099999999998</v>
      </c>
      <c r="F189" s="95">
        <f t="shared" si="31"/>
        <v>258.38499999999999</v>
      </c>
      <c r="G189" s="95">
        <f t="shared" si="31"/>
        <v>1151.06</v>
      </c>
      <c r="H189" s="95">
        <f t="shared" si="31"/>
        <v>3.657</v>
      </c>
      <c r="I189" s="95">
        <f t="shared" si="31"/>
        <v>240.93100000000001</v>
      </c>
      <c r="J189" s="95">
        <f t="shared" si="31"/>
        <v>5.3</v>
      </c>
      <c r="K189" s="95">
        <f t="shared" si="31"/>
        <v>32.190000000000005</v>
      </c>
    </row>
    <row r="190" spans="1:11" ht="15.75" x14ac:dyDescent="0.25">
      <c r="A190" s="96"/>
      <c r="B190" s="93" t="s">
        <v>168</v>
      </c>
      <c r="C190" s="96"/>
      <c r="D190" s="96">
        <v>8260</v>
      </c>
      <c r="E190" s="96">
        <v>269.5</v>
      </c>
      <c r="F190" s="96">
        <v>276.5</v>
      </c>
      <c r="G190" s="100">
        <v>1172.5</v>
      </c>
      <c r="H190" s="93">
        <v>4.2</v>
      </c>
      <c r="I190" s="93">
        <v>210</v>
      </c>
      <c r="J190" s="93">
        <v>2.4500000000000002</v>
      </c>
      <c r="K190" s="93">
        <v>35</v>
      </c>
    </row>
    <row r="191" spans="1:11" ht="15.75" x14ac:dyDescent="0.25">
      <c r="A191" s="198"/>
      <c r="B191" s="287" t="s">
        <v>85</v>
      </c>
      <c r="C191" s="287"/>
      <c r="D191" s="287"/>
      <c r="E191" s="287"/>
      <c r="F191" s="199"/>
      <c r="G191" s="199"/>
      <c r="H191" s="200"/>
      <c r="I191" s="200"/>
      <c r="J191" s="200"/>
      <c r="K191" s="200"/>
    </row>
    <row r="192" spans="1:11" ht="15.75" x14ac:dyDescent="0.25">
      <c r="A192" s="198"/>
      <c r="B192" s="282" t="s">
        <v>86</v>
      </c>
      <c r="C192" s="282"/>
      <c r="D192" s="282"/>
      <c r="E192" s="282"/>
      <c r="F192" s="282"/>
      <c r="G192" s="282"/>
      <c r="H192" s="200"/>
      <c r="I192" s="200"/>
      <c r="J192" s="200"/>
      <c r="K192" s="200"/>
    </row>
    <row r="193" spans="1:11" ht="15.75" x14ac:dyDescent="0.25">
      <c r="A193" s="198"/>
      <c r="B193" s="282" t="s">
        <v>87</v>
      </c>
      <c r="C193" s="282"/>
      <c r="D193" s="282"/>
      <c r="E193" s="282"/>
      <c r="F193" s="282"/>
      <c r="G193" s="282"/>
      <c r="H193" s="200"/>
      <c r="I193" s="200"/>
      <c r="J193" s="200"/>
      <c r="K193" s="200"/>
    </row>
    <row r="194" spans="1:11" ht="15.75" x14ac:dyDescent="0.25">
      <c r="A194" s="198"/>
      <c r="B194" s="282" t="s">
        <v>88</v>
      </c>
      <c r="C194" s="282"/>
      <c r="D194" s="282"/>
      <c r="E194" s="282"/>
      <c r="F194" s="282"/>
      <c r="G194" s="282"/>
      <c r="H194" s="200"/>
      <c r="I194" s="200"/>
      <c r="J194" s="200"/>
      <c r="K194" s="200"/>
    </row>
    <row r="195" spans="1:11" ht="15.75" x14ac:dyDescent="0.25">
      <c r="A195" s="198"/>
      <c r="B195" s="282" t="s">
        <v>89</v>
      </c>
      <c r="C195" s="282"/>
      <c r="D195" s="282"/>
      <c r="E195" s="282"/>
      <c r="F195" s="282"/>
      <c r="G195" s="282"/>
      <c r="H195" s="200"/>
      <c r="I195" s="200"/>
      <c r="J195" s="200"/>
      <c r="K195" s="200"/>
    </row>
    <row r="196" spans="1:11" ht="15.75" x14ac:dyDescent="0.25">
      <c r="A196" s="198"/>
      <c r="B196" s="282" t="s">
        <v>91</v>
      </c>
      <c r="C196" s="282"/>
      <c r="D196" s="282"/>
      <c r="E196" s="282"/>
      <c r="F196" s="282"/>
      <c r="G196" s="282"/>
      <c r="H196" s="200"/>
      <c r="I196" s="200"/>
      <c r="J196" s="200"/>
      <c r="K196" s="200"/>
    </row>
    <row r="197" spans="1:11" ht="15.75" x14ac:dyDescent="0.25">
      <c r="A197" s="198"/>
      <c r="B197" s="282" t="s">
        <v>90</v>
      </c>
      <c r="C197" s="282"/>
      <c r="D197" s="282"/>
      <c r="E197" s="282"/>
      <c r="F197" s="282"/>
      <c r="G197" s="282"/>
      <c r="H197" s="200"/>
      <c r="I197" s="200"/>
      <c r="J197" s="200"/>
      <c r="K197" s="200"/>
    </row>
    <row r="198" spans="1:11" ht="15.75" x14ac:dyDescent="0.25">
      <c r="A198" s="198"/>
      <c r="B198" s="282" t="s">
        <v>92</v>
      </c>
      <c r="C198" s="282"/>
      <c r="D198" s="282"/>
      <c r="E198" s="282"/>
      <c r="F198" s="282"/>
      <c r="G198" s="282"/>
      <c r="H198" s="200"/>
      <c r="I198" s="200"/>
      <c r="J198" s="200"/>
      <c r="K198" s="200"/>
    </row>
    <row r="199" spans="1:11" ht="15.75" x14ac:dyDescent="0.25">
      <c r="A199" s="198"/>
      <c r="B199" s="282" t="s">
        <v>93</v>
      </c>
      <c r="C199" s="282"/>
      <c r="D199" s="282"/>
      <c r="E199" s="282"/>
      <c r="F199" s="282"/>
      <c r="G199" s="282"/>
      <c r="H199" s="200"/>
      <c r="I199" s="200"/>
      <c r="J199" s="200"/>
      <c r="K199" s="200"/>
    </row>
    <row r="200" spans="1:11" ht="15.75" x14ac:dyDescent="0.25">
      <c r="A200" s="12"/>
      <c r="B200" s="239" t="s">
        <v>94</v>
      </c>
      <c r="C200" s="239"/>
      <c r="D200" s="239"/>
      <c r="E200" s="239"/>
      <c r="F200" s="239"/>
      <c r="G200" s="239"/>
    </row>
    <row r="201" spans="1:11" ht="15.75" x14ac:dyDescent="0.25">
      <c r="A201" s="12"/>
      <c r="B201" s="239" t="s">
        <v>95</v>
      </c>
      <c r="C201" s="239"/>
      <c r="D201" s="239"/>
      <c r="E201" s="239"/>
      <c r="F201" s="239"/>
      <c r="G201" s="239"/>
    </row>
    <row r="202" spans="1:11" ht="15.75" x14ac:dyDescent="0.25">
      <c r="A202" s="12"/>
      <c r="B202" s="239" t="s">
        <v>103</v>
      </c>
      <c r="C202" s="239"/>
      <c r="D202" s="239"/>
      <c r="E202" s="239"/>
      <c r="F202" s="239"/>
      <c r="G202" s="239"/>
    </row>
    <row r="203" spans="1:11" ht="15.75" x14ac:dyDescent="0.25">
      <c r="A203" s="12"/>
      <c r="B203" s="21" t="s">
        <v>135</v>
      </c>
      <c r="C203" s="21"/>
      <c r="D203" s="21"/>
      <c r="E203" s="21"/>
      <c r="F203" s="21"/>
      <c r="G203" s="21"/>
    </row>
    <row r="204" spans="1:11" ht="15.75" x14ac:dyDescent="0.25">
      <c r="A204" s="12"/>
      <c r="B204" s="21" t="s">
        <v>136</v>
      </c>
      <c r="C204" s="12"/>
      <c r="D204" s="12"/>
      <c r="E204" s="12"/>
      <c r="F204" s="12"/>
      <c r="G204" s="12"/>
    </row>
    <row r="205" spans="1:11" ht="15.75" x14ac:dyDescent="0.25">
      <c r="A205" s="12"/>
      <c r="B205" s="21" t="s">
        <v>137</v>
      </c>
      <c r="C205" s="12"/>
      <c r="D205" s="12"/>
      <c r="E205" s="12"/>
      <c r="F205" s="12"/>
      <c r="G205" s="12"/>
    </row>
    <row r="206" spans="1:11" ht="15.75" x14ac:dyDescent="0.25">
      <c r="A206" s="12"/>
      <c r="B206" s="21" t="s">
        <v>138</v>
      </c>
      <c r="C206" s="21"/>
      <c r="D206" s="21"/>
      <c r="E206" s="21"/>
      <c r="F206" s="21"/>
      <c r="G206" s="21"/>
    </row>
    <row r="207" spans="1:11" ht="15.75" x14ac:dyDescent="0.25">
      <c r="A207" s="12"/>
      <c r="B207" s="21" t="s">
        <v>139</v>
      </c>
      <c r="C207" s="21"/>
      <c r="D207" s="21"/>
      <c r="E207" s="21"/>
      <c r="F207" s="21"/>
      <c r="G207" s="21"/>
    </row>
    <row r="208" spans="1:11" ht="15.75" x14ac:dyDescent="0.25">
      <c r="A208" s="12"/>
      <c r="B208" s="21"/>
      <c r="C208" s="21"/>
      <c r="D208" s="21"/>
      <c r="E208" s="21"/>
      <c r="F208" s="21"/>
      <c r="G208" s="21"/>
    </row>
    <row r="209" spans="1:7" x14ac:dyDescent="0.25">
      <c r="A209" s="12"/>
      <c r="B209" s="12"/>
      <c r="C209" s="12"/>
      <c r="D209" s="12"/>
      <c r="E209" s="12"/>
      <c r="F209" s="12"/>
      <c r="G209" s="12"/>
    </row>
    <row r="210" spans="1:7" x14ac:dyDescent="0.25">
      <c r="A210" s="29"/>
      <c r="B210" s="30"/>
      <c r="C210" s="30"/>
      <c r="D210" s="30"/>
      <c r="E210" s="30"/>
      <c r="F210" s="30"/>
      <c r="G210" s="31"/>
    </row>
    <row r="211" spans="1:7" x14ac:dyDescent="0.25">
      <c r="A211" s="232"/>
      <c r="B211" s="233"/>
      <c r="C211" s="233"/>
      <c r="D211" s="233"/>
      <c r="E211" s="233"/>
      <c r="F211" s="233"/>
      <c r="G211" s="234"/>
    </row>
    <row r="212" spans="1:7" x14ac:dyDescent="0.25">
      <c r="A212" s="232"/>
      <c r="B212" s="233"/>
      <c r="C212" s="233"/>
      <c r="D212" s="233"/>
      <c r="E212" s="233"/>
      <c r="F212" s="233"/>
      <c r="G212" s="234"/>
    </row>
    <row r="213" spans="1:7" x14ac:dyDescent="0.25">
      <c r="A213" s="232"/>
      <c r="B213" s="233"/>
      <c r="C213" s="233"/>
      <c r="D213" s="233"/>
      <c r="E213" s="233"/>
      <c r="F213" s="233"/>
      <c r="G213" s="234"/>
    </row>
    <row r="214" spans="1:7" x14ac:dyDescent="0.25">
      <c r="A214" s="232"/>
      <c r="B214" s="233"/>
      <c r="C214" s="233"/>
      <c r="D214" s="233"/>
      <c r="E214" s="233"/>
      <c r="F214" s="233"/>
      <c r="G214" s="234"/>
    </row>
    <row r="215" spans="1:7" ht="15.75" x14ac:dyDescent="0.25">
      <c r="A215" s="235"/>
      <c r="B215" s="236"/>
      <c r="C215" s="236"/>
      <c r="D215" s="236"/>
      <c r="E215" s="236"/>
      <c r="F215" s="236"/>
      <c r="G215" s="237"/>
    </row>
    <row r="216" spans="1:7" x14ac:dyDescent="0.25">
      <c r="A216" s="38"/>
      <c r="B216" s="37"/>
      <c r="C216" s="37"/>
      <c r="D216" s="37"/>
      <c r="E216" s="37"/>
      <c r="F216" s="37"/>
      <c r="G216" s="39"/>
    </row>
    <row r="217" spans="1:7" x14ac:dyDescent="0.25">
      <c r="A217" s="32"/>
      <c r="B217" s="2"/>
      <c r="C217" s="2"/>
      <c r="D217" s="2"/>
      <c r="E217" s="2"/>
      <c r="F217" s="2"/>
      <c r="G217" s="33"/>
    </row>
    <row r="218" spans="1:7" x14ac:dyDescent="0.25">
      <c r="A218" s="32"/>
      <c r="B218" s="2"/>
      <c r="C218" s="2"/>
      <c r="D218" s="2"/>
      <c r="E218" s="2"/>
      <c r="F218" s="2"/>
      <c r="G218" s="33"/>
    </row>
    <row r="219" spans="1:7" x14ac:dyDescent="0.25">
      <c r="A219" s="32"/>
      <c r="B219" s="2"/>
      <c r="C219" s="2"/>
      <c r="D219" s="2"/>
      <c r="E219" s="2"/>
      <c r="F219" s="2"/>
      <c r="G219" s="33"/>
    </row>
    <row r="220" spans="1:7" x14ac:dyDescent="0.25">
      <c r="A220" s="32"/>
      <c r="B220" s="2"/>
      <c r="C220" s="2"/>
      <c r="D220" s="2"/>
      <c r="E220" s="2"/>
      <c r="F220" s="2"/>
      <c r="G220" s="33"/>
    </row>
    <row r="221" spans="1:7" x14ac:dyDescent="0.25">
      <c r="A221" s="32"/>
      <c r="B221" s="238"/>
      <c r="C221" s="238"/>
      <c r="D221" s="238"/>
      <c r="E221" s="238"/>
      <c r="F221" s="238"/>
      <c r="G221" s="33"/>
    </row>
    <row r="222" spans="1:7" x14ac:dyDescent="0.25">
      <c r="A222" s="32"/>
      <c r="B222" s="238"/>
      <c r="C222" s="238"/>
      <c r="D222" s="238"/>
      <c r="E222" s="238"/>
      <c r="F222" s="238"/>
      <c r="G222" s="33"/>
    </row>
    <row r="223" spans="1:7" x14ac:dyDescent="0.25">
      <c r="A223" s="32"/>
      <c r="B223" s="238"/>
      <c r="C223" s="238"/>
      <c r="D223" s="238"/>
      <c r="E223" s="238"/>
      <c r="F223" s="238"/>
      <c r="G223" s="33"/>
    </row>
    <row r="224" spans="1:7" x14ac:dyDescent="0.25">
      <c r="A224" s="32"/>
      <c r="B224" s="229"/>
      <c r="C224" s="229"/>
      <c r="D224" s="229"/>
      <c r="E224" s="229"/>
      <c r="F224" s="229"/>
      <c r="G224" s="33"/>
    </row>
    <row r="225" spans="1:7" x14ac:dyDescent="0.25">
      <c r="A225" s="32"/>
      <c r="B225" s="2"/>
      <c r="C225" s="2"/>
      <c r="D225" s="2"/>
      <c r="E225" s="2"/>
      <c r="F225" s="2"/>
      <c r="G225" s="33"/>
    </row>
    <row r="226" spans="1:7" x14ac:dyDescent="0.25">
      <c r="A226" s="32"/>
      <c r="B226" s="2"/>
      <c r="C226" s="2"/>
      <c r="D226" s="2"/>
      <c r="E226" s="2"/>
      <c r="F226" s="2"/>
      <c r="G226" s="33"/>
    </row>
    <row r="227" spans="1:7" x14ac:dyDescent="0.25">
      <c r="A227" s="32"/>
      <c r="B227" s="2"/>
      <c r="C227" s="2"/>
      <c r="D227" s="2"/>
      <c r="E227" s="2"/>
      <c r="F227" s="2"/>
      <c r="G227" s="33"/>
    </row>
    <row r="228" spans="1:7" ht="18.75" x14ac:dyDescent="0.3">
      <c r="A228" s="32"/>
      <c r="B228" s="230"/>
      <c r="C228" s="230"/>
      <c r="D228" s="230"/>
      <c r="E228" s="230"/>
      <c r="F228" s="230"/>
      <c r="G228" s="33"/>
    </row>
    <row r="229" spans="1:7" ht="18.75" x14ac:dyDescent="0.3">
      <c r="A229" s="32"/>
      <c r="B229" s="230"/>
      <c r="C229" s="230"/>
      <c r="D229" s="230"/>
      <c r="E229" s="230"/>
      <c r="F229" s="230"/>
      <c r="G229" s="33"/>
    </row>
    <row r="230" spans="1:7" ht="18.75" x14ac:dyDescent="0.3">
      <c r="A230" s="32"/>
      <c r="B230" s="230"/>
      <c r="C230" s="230"/>
      <c r="D230" s="230"/>
      <c r="E230" s="230"/>
      <c r="F230" s="230"/>
      <c r="G230" s="33"/>
    </row>
    <row r="231" spans="1:7" ht="18.75" x14ac:dyDescent="0.3">
      <c r="A231" s="32"/>
      <c r="B231" s="231" t="s">
        <v>96</v>
      </c>
      <c r="C231" s="231"/>
      <c r="D231" s="231"/>
      <c r="E231" s="231"/>
      <c r="F231" s="231"/>
      <c r="G231" s="33"/>
    </row>
    <row r="232" spans="1:7" x14ac:dyDescent="0.25">
      <c r="A232" s="32"/>
      <c r="B232" s="37"/>
      <c r="C232" s="37"/>
      <c r="D232" s="37"/>
      <c r="E232" s="37"/>
      <c r="F232" s="37"/>
      <c r="G232" s="33"/>
    </row>
    <row r="233" spans="1:7" x14ac:dyDescent="0.25">
      <c r="A233" s="32"/>
      <c r="B233" s="2"/>
      <c r="C233" s="2"/>
      <c r="D233" s="2"/>
      <c r="E233" s="2"/>
      <c r="F233" s="2"/>
      <c r="G233" s="33"/>
    </row>
    <row r="234" spans="1:7" x14ac:dyDescent="0.25">
      <c r="A234" s="32"/>
      <c r="B234" s="2"/>
      <c r="C234" s="2"/>
      <c r="D234" s="2"/>
      <c r="E234" s="2"/>
      <c r="F234" s="2"/>
      <c r="G234" s="33"/>
    </row>
    <row r="235" spans="1:7" x14ac:dyDescent="0.25">
      <c r="A235" s="32"/>
      <c r="B235" s="2"/>
      <c r="C235" s="2"/>
      <c r="D235" s="2"/>
      <c r="E235" s="2"/>
      <c r="F235" s="2"/>
      <c r="G235" s="33"/>
    </row>
    <row r="236" spans="1:7" x14ac:dyDescent="0.25">
      <c r="A236" s="32"/>
      <c r="B236" s="2"/>
      <c r="C236" s="2"/>
      <c r="D236" s="2"/>
      <c r="E236" s="2"/>
      <c r="F236" s="2"/>
      <c r="G236" s="33"/>
    </row>
    <row r="237" spans="1:7" x14ac:dyDescent="0.25">
      <c r="A237" s="32"/>
      <c r="B237" s="2"/>
      <c r="C237" s="2"/>
      <c r="D237" s="2"/>
      <c r="E237" s="2"/>
      <c r="F237" s="2"/>
      <c r="G237" s="33"/>
    </row>
    <row r="238" spans="1:7" x14ac:dyDescent="0.25">
      <c r="A238" s="32"/>
      <c r="B238" s="2"/>
      <c r="C238" s="2"/>
      <c r="D238" s="2"/>
      <c r="E238" s="2"/>
      <c r="F238" s="2"/>
      <c r="G238" s="33"/>
    </row>
    <row r="239" spans="1:7" x14ac:dyDescent="0.25">
      <c r="A239" s="32"/>
      <c r="B239" s="2"/>
      <c r="C239" s="2"/>
      <c r="D239" s="2"/>
      <c r="E239" s="2"/>
      <c r="F239" s="2"/>
      <c r="G239" s="33"/>
    </row>
    <row r="240" spans="1:7" x14ac:dyDescent="0.25">
      <c r="A240" s="32"/>
      <c r="B240" s="2"/>
      <c r="C240" s="2"/>
      <c r="D240" s="2"/>
      <c r="E240" s="2"/>
      <c r="F240" s="2"/>
      <c r="G240" s="33"/>
    </row>
    <row r="241" spans="1:7" x14ac:dyDescent="0.25">
      <c r="A241" s="32"/>
      <c r="B241" s="2"/>
      <c r="C241" s="2"/>
      <c r="D241" s="2"/>
      <c r="E241" s="2"/>
      <c r="F241" s="2"/>
      <c r="G241" s="33"/>
    </row>
    <row r="242" spans="1:7" x14ac:dyDescent="0.25">
      <c r="A242" s="32"/>
      <c r="B242" s="2"/>
      <c r="C242" s="2"/>
      <c r="D242" s="2"/>
      <c r="E242" s="2"/>
      <c r="F242" s="2"/>
      <c r="G242" s="33"/>
    </row>
    <row r="243" spans="1:7" x14ac:dyDescent="0.25">
      <c r="A243" s="32"/>
      <c r="B243" s="2"/>
      <c r="C243" s="2"/>
      <c r="D243" s="2"/>
      <c r="E243" s="2"/>
      <c r="F243" s="2"/>
      <c r="G243" s="33"/>
    </row>
    <row r="244" spans="1:7" x14ac:dyDescent="0.25">
      <c r="A244" s="32"/>
      <c r="B244" s="2"/>
      <c r="C244" s="2"/>
      <c r="D244" s="2"/>
      <c r="E244" s="2"/>
      <c r="F244" s="2"/>
      <c r="G244" s="33"/>
    </row>
    <row r="245" spans="1:7" x14ac:dyDescent="0.25">
      <c r="A245" s="32"/>
      <c r="B245" s="2"/>
      <c r="C245" s="2"/>
      <c r="D245" s="2"/>
      <c r="E245" s="2"/>
      <c r="F245" s="2"/>
      <c r="G245" s="33"/>
    </row>
    <row r="246" spans="1:7" x14ac:dyDescent="0.25">
      <c r="A246" s="32"/>
      <c r="B246" s="2"/>
      <c r="C246" s="2"/>
      <c r="D246" s="2"/>
      <c r="E246" s="2"/>
      <c r="F246" s="2"/>
      <c r="G246" s="33"/>
    </row>
    <row r="247" spans="1:7" x14ac:dyDescent="0.25">
      <c r="A247" s="32"/>
      <c r="B247" s="2"/>
      <c r="C247" s="2"/>
      <c r="D247" s="2"/>
      <c r="E247" s="2"/>
      <c r="F247" s="2"/>
      <c r="G247" s="33"/>
    </row>
    <row r="248" spans="1:7" x14ac:dyDescent="0.25">
      <c r="A248" s="32"/>
      <c r="B248" s="2"/>
      <c r="C248" s="2"/>
      <c r="D248" s="2"/>
      <c r="E248" s="2"/>
      <c r="F248" s="2"/>
      <c r="G248" s="33"/>
    </row>
    <row r="249" spans="1:7" x14ac:dyDescent="0.25">
      <c r="A249" s="32"/>
      <c r="B249" s="2"/>
      <c r="C249" s="2"/>
      <c r="D249" s="2"/>
      <c r="E249" s="2"/>
      <c r="F249" s="2"/>
      <c r="G249" s="33"/>
    </row>
    <row r="250" spans="1:7" x14ac:dyDescent="0.25">
      <c r="A250" s="32"/>
      <c r="B250" s="2"/>
      <c r="C250" s="2"/>
      <c r="D250" s="2"/>
      <c r="E250" s="2"/>
      <c r="F250" s="2"/>
      <c r="G250" s="33"/>
    </row>
    <row r="251" spans="1:7" x14ac:dyDescent="0.25">
      <c r="A251" s="32"/>
      <c r="B251" s="2"/>
      <c r="C251" s="2"/>
      <c r="D251" s="2"/>
      <c r="E251" s="2"/>
      <c r="F251" s="2"/>
      <c r="G251" s="33"/>
    </row>
    <row r="252" spans="1:7" x14ac:dyDescent="0.25">
      <c r="A252" s="32"/>
      <c r="B252" s="2"/>
      <c r="C252" s="2"/>
      <c r="D252" s="2"/>
      <c r="E252" s="2"/>
      <c r="F252" s="2"/>
      <c r="G252" s="33"/>
    </row>
    <row r="253" spans="1:7" x14ac:dyDescent="0.25">
      <c r="A253" s="32"/>
      <c r="B253" s="2"/>
      <c r="C253" s="2"/>
      <c r="D253" s="2"/>
      <c r="E253" s="2"/>
      <c r="F253" s="2"/>
      <c r="G253" s="33"/>
    </row>
    <row r="254" spans="1:7" x14ac:dyDescent="0.25">
      <c r="A254" s="32"/>
      <c r="B254" s="2"/>
      <c r="C254" s="2"/>
      <c r="D254" s="2"/>
      <c r="E254" s="2"/>
      <c r="F254" s="2"/>
      <c r="G254" s="33"/>
    </row>
    <row r="255" spans="1:7" x14ac:dyDescent="0.25">
      <c r="A255" s="32"/>
      <c r="B255" s="2"/>
      <c r="C255" s="2"/>
      <c r="D255" s="2"/>
      <c r="E255" s="2"/>
      <c r="F255" s="2"/>
      <c r="G255" s="33"/>
    </row>
    <row r="256" spans="1:7" x14ac:dyDescent="0.25">
      <c r="A256" s="32"/>
      <c r="B256" s="2"/>
      <c r="C256" s="2"/>
      <c r="D256" s="2"/>
      <c r="E256" s="2"/>
      <c r="F256" s="2"/>
      <c r="G256" s="33"/>
    </row>
    <row r="257" spans="1:7" x14ac:dyDescent="0.25">
      <c r="A257" s="32"/>
      <c r="B257" s="2"/>
      <c r="C257" s="2"/>
      <c r="D257" s="2"/>
      <c r="E257" s="2"/>
      <c r="F257" s="2"/>
      <c r="G257" s="33"/>
    </row>
    <row r="258" spans="1:7" x14ac:dyDescent="0.25">
      <c r="A258" s="32"/>
      <c r="B258" s="2"/>
      <c r="C258" s="2"/>
      <c r="D258" s="2"/>
      <c r="E258" s="2"/>
      <c r="F258" s="2"/>
      <c r="G258" s="33"/>
    </row>
    <row r="259" spans="1:7" x14ac:dyDescent="0.25">
      <c r="A259" s="32"/>
      <c r="B259" s="2"/>
      <c r="C259" s="2"/>
      <c r="D259" s="2"/>
      <c r="E259" s="2"/>
      <c r="F259" s="2"/>
      <c r="G259" s="33"/>
    </row>
    <row r="260" spans="1:7" x14ac:dyDescent="0.25">
      <c r="A260" s="32"/>
      <c r="B260" s="2"/>
      <c r="C260" s="2"/>
      <c r="D260" s="2"/>
      <c r="E260" s="2"/>
      <c r="F260" s="2"/>
      <c r="G260" s="33"/>
    </row>
    <row r="261" spans="1:7" x14ac:dyDescent="0.25">
      <c r="A261" s="32"/>
      <c r="B261" s="2"/>
      <c r="C261" s="2"/>
      <c r="D261" s="2"/>
      <c r="E261" s="2"/>
      <c r="F261" s="2"/>
      <c r="G261" s="33"/>
    </row>
    <row r="262" spans="1:7" x14ac:dyDescent="0.25">
      <c r="A262" s="32"/>
      <c r="B262" s="2"/>
      <c r="C262" s="2"/>
      <c r="D262" s="2"/>
      <c r="E262" s="2"/>
      <c r="F262" s="2"/>
      <c r="G262" s="33"/>
    </row>
    <row r="263" spans="1:7" x14ac:dyDescent="0.25">
      <c r="A263" s="32"/>
      <c r="B263" s="2"/>
      <c r="C263" s="2"/>
      <c r="D263" s="2"/>
      <c r="E263" s="2"/>
      <c r="F263" s="2"/>
      <c r="G263" s="33"/>
    </row>
    <row r="264" spans="1:7" x14ac:dyDescent="0.25">
      <c r="A264" s="32"/>
      <c r="B264" s="2"/>
      <c r="C264" s="2"/>
      <c r="D264" s="2"/>
      <c r="E264" s="2"/>
      <c r="F264" s="2"/>
      <c r="G264" s="33"/>
    </row>
    <row r="265" spans="1:7" x14ac:dyDescent="0.25">
      <c r="A265" s="32"/>
      <c r="B265" s="2"/>
      <c r="C265" s="2"/>
      <c r="D265" s="2"/>
      <c r="E265" s="2"/>
      <c r="F265" s="2"/>
      <c r="G265" s="33"/>
    </row>
    <row r="266" spans="1:7" x14ac:dyDescent="0.25">
      <c r="A266" s="32"/>
      <c r="B266" s="2"/>
      <c r="C266" s="2" t="s">
        <v>99</v>
      </c>
      <c r="D266" s="2"/>
      <c r="E266" s="2"/>
      <c r="F266" s="2"/>
      <c r="G266" s="33"/>
    </row>
    <row r="267" spans="1:7" x14ac:dyDescent="0.25">
      <c r="A267" s="32"/>
      <c r="B267" s="2"/>
      <c r="C267" s="2"/>
      <c r="D267" s="2"/>
      <c r="E267" s="2"/>
      <c r="F267" s="2"/>
      <c r="G267" s="33"/>
    </row>
    <row r="268" spans="1:7" x14ac:dyDescent="0.25">
      <c r="A268" s="32"/>
      <c r="B268" s="2"/>
      <c r="C268" s="2"/>
      <c r="D268" s="2"/>
      <c r="E268" s="2"/>
      <c r="F268" s="2"/>
      <c r="G268" s="33"/>
    </row>
    <row r="269" spans="1:7" x14ac:dyDescent="0.25">
      <c r="A269" s="32"/>
      <c r="B269" s="2"/>
      <c r="C269" s="2"/>
      <c r="D269" s="2"/>
      <c r="E269" s="2"/>
      <c r="F269" s="2"/>
      <c r="G269" s="33"/>
    </row>
    <row r="270" spans="1:7" x14ac:dyDescent="0.25">
      <c r="A270" s="32"/>
      <c r="B270" s="2"/>
      <c r="C270" s="2"/>
      <c r="D270" s="2"/>
      <c r="E270" s="2"/>
      <c r="F270" s="2"/>
      <c r="G270" s="33"/>
    </row>
    <row r="271" spans="1:7" x14ac:dyDescent="0.25">
      <c r="A271" s="32"/>
      <c r="B271" s="2"/>
      <c r="C271" s="2"/>
      <c r="D271" s="2"/>
      <c r="E271" s="2"/>
      <c r="F271" s="2"/>
      <c r="G271" s="33"/>
    </row>
    <row r="272" spans="1:7" x14ac:dyDescent="0.25">
      <c r="A272" s="32"/>
      <c r="B272" s="2"/>
      <c r="C272" s="2"/>
      <c r="D272" s="2"/>
      <c r="E272" s="2"/>
      <c r="F272" s="2"/>
      <c r="G272" s="33"/>
    </row>
    <row r="273" spans="1:7" x14ac:dyDescent="0.25">
      <c r="A273" s="32"/>
      <c r="B273" s="2"/>
      <c r="C273" s="2"/>
      <c r="D273" s="2"/>
      <c r="E273" s="2"/>
      <c r="F273" s="2"/>
      <c r="G273" s="33"/>
    </row>
    <row r="274" spans="1:7" x14ac:dyDescent="0.25">
      <c r="A274" s="32"/>
      <c r="B274" s="2"/>
      <c r="C274" s="2"/>
      <c r="D274" s="2"/>
      <c r="E274" s="2"/>
      <c r="F274" s="2"/>
      <c r="G274" s="33"/>
    </row>
    <row r="275" spans="1:7" x14ac:dyDescent="0.25">
      <c r="A275" s="32"/>
      <c r="B275" s="2"/>
      <c r="C275" s="2"/>
      <c r="D275" s="2"/>
      <c r="E275" s="2"/>
      <c r="F275" s="2"/>
      <c r="G275" s="33"/>
    </row>
    <row r="276" spans="1:7" x14ac:dyDescent="0.25">
      <c r="A276" s="32"/>
      <c r="B276" s="2"/>
      <c r="C276" s="2"/>
      <c r="D276" s="2"/>
      <c r="E276" s="2"/>
      <c r="F276" s="2"/>
      <c r="G276" s="33"/>
    </row>
    <row r="277" spans="1:7" x14ac:dyDescent="0.25">
      <c r="A277" s="34"/>
      <c r="B277" s="35"/>
      <c r="C277" s="35"/>
      <c r="D277" s="35"/>
      <c r="E277" s="35"/>
      <c r="F277" s="35"/>
      <c r="G277" s="36"/>
    </row>
  </sheetData>
  <mergeCells count="53">
    <mergeCell ref="A44:G44"/>
    <mergeCell ref="B1:F4"/>
    <mergeCell ref="A5:A6"/>
    <mergeCell ref="B5:B6"/>
    <mergeCell ref="C5:C6"/>
    <mergeCell ref="D5:D6"/>
    <mergeCell ref="E5:G5"/>
    <mergeCell ref="H5:K5"/>
    <mergeCell ref="A7:G7"/>
    <mergeCell ref="A8:G8"/>
    <mergeCell ref="A26:G26"/>
    <mergeCell ref="B27:G27"/>
    <mergeCell ref="B133:G133"/>
    <mergeCell ref="B45:G45"/>
    <mergeCell ref="A61:G61"/>
    <mergeCell ref="B62:G62"/>
    <mergeCell ref="A78:G78"/>
    <mergeCell ref="B79:G79"/>
    <mergeCell ref="A96:G96"/>
    <mergeCell ref="A97:G97"/>
    <mergeCell ref="B98:G98"/>
    <mergeCell ref="A113:G113"/>
    <mergeCell ref="B114:G114"/>
    <mergeCell ref="A132:G132"/>
    <mergeCell ref="B198:G198"/>
    <mergeCell ref="A150:G150"/>
    <mergeCell ref="B151:G151"/>
    <mergeCell ref="A168:G168"/>
    <mergeCell ref="B169:G169"/>
    <mergeCell ref="B191:E191"/>
    <mergeCell ref="B192:G192"/>
    <mergeCell ref="B193:G193"/>
    <mergeCell ref="B194:G194"/>
    <mergeCell ref="B195:G195"/>
    <mergeCell ref="B196:G196"/>
    <mergeCell ref="B197:G197"/>
    <mergeCell ref="B223:F223"/>
    <mergeCell ref="B199:G199"/>
    <mergeCell ref="B200:G200"/>
    <mergeCell ref="B201:G201"/>
    <mergeCell ref="B202:G202"/>
    <mergeCell ref="A211:G211"/>
    <mergeCell ref="A212:G212"/>
    <mergeCell ref="A213:G213"/>
    <mergeCell ref="A214:G214"/>
    <mergeCell ref="A215:G215"/>
    <mergeCell ref="B221:F221"/>
    <mergeCell ref="B222:F222"/>
    <mergeCell ref="B224:F224"/>
    <mergeCell ref="B228:F228"/>
    <mergeCell ref="B229:F229"/>
    <mergeCell ref="B230:F230"/>
    <mergeCell ref="B231:F231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95"/>
  <sheetViews>
    <sheetView topLeftCell="A97" workbookViewId="0">
      <selection activeCell="E107" sqref="E107:H107"/>
    </sheetView>
  </sheetViews>
  <sheetFormatPr defaultRowHeight="15" x14ac:dyDescent="0.25"/>
  <cols>
    <col min="1" max="1" width="8.5703125" customWidth="1"/>
    <col min="2" max="2" width="35.5703125" customWidth="1"/>
    <col min="3" max="3" width="9.7109375" customWidth="1"/>
    <col min="4" max="4" width="8.42578125" customWidth="1"/>
    <col min="6" max="6" width="8" customWidth="1"/>
    <col min="7" max="7" width="8.28515625" customWidth="1"/>
    <col min="8" max="8" width="10.7109375" customWidth="1"/>
    <col min="9" max="10" width="7.28515625" customWidth="1"/>
    <col min="11" max="11" width="6.85546875" customWidth="1"/>
  </cols>
  <sheetData>
    <row r="1" spans="1:91" ht="15" customHeight="1" x14ac:dyDescent="0.25">
      <c r="H1" s="109" t="s">
        <v>176</v>
      </c>
      <c r="I1" s="109"/>
      <c r="J1" s="109"/>
      <c r="K1" s="109"/>
      <c r="L1" s="109"/>
      <c r="M1" s="109"/>
    </row>
    <row r="2" spans="1:91" ht="15" customHeight="1" x14ac:dyDescent="0.25">
      <c r="B2" s="112" t="s">
        <v>229</v>
      </c>
      <c r="H2" s="109" t="s">
        <v>177</v>
      </c>
      <c r="I2" s="109"/>
      <c r="J2" s="109"/>
      <c r="K2" s="109"/>
      <c r="L2" s="109"/>
      <c r="M2" s="109"/>
    </row>
    <row r="3" spans="1:91" ht="15" customHeight="1" x14ac:dyDescent="0.25">
      <c r="H3" s="109" t="s">
        <v>178</v>
      </c>
      <c r="I3" s="109"/>
      <c r="J3" s="109"/>
      <c r="K3" s="109"/>
      <c r="L3" s="109"/>
      <c r="M3" s="109"/>
    </row>
    <row r="4" spans="1:91" ht="15" customHeight="1" x14ac:dyDescent="0.25">
      <c r="B4" s="252" t="s">
        <v>227</v>
      </c>
      <c r="C4" s="252"/>
      <c r="D4" s="252"/>
      <c r="E4" s="252"/>
      <c r="F4" s="252"/>
      <c r="G4" s="252"/>
    </row>
    <row r="5" spans="1:91" ht="15.75" customHeight="1" x14ac:dyDescent="0.25">
      <c r="B5" s="252"/>
      <c r="C5" s="252"/>
      <c r="D5" s="252"/>
      <c r="E5" s="252"/>
      <c r="F5" s="252"/>
      <c r="G5" s="25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</row>
    <row r="6" spans="1:91" s="1" customFormat="1" ht="32.25" customHeight="1" x14ac:dyDescent="0.25">
      <c r="A6"/>
      <c r="B6" s="252"/>
      <c r="C6" s="252"/>
      <c r="D6" s="252"/>
      <c r="E6" s="252"/>
      <c r="F6" s="252"/>
      <c r="G6" s="252"/>
      <c r="H6" s="112" t="s">
        <v>397</v>
      </c>
      <c r="I6" s="112"/>
      <c r="J6" s="112"/>
      <c r="K6"/>
      <c r="L6"/>
      <c r="M6"/>
      <c r="N6"/>
      <c r="O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</row>
    <row r="7" spans="1:91" x14ac:dyDescent="0.25">
      <c r="B7" s="253"/>
      <c r="C7" s="253"/>
      <c r="D7" s="253"/>
      <c r="E7" s="253"/>
      <c r="F7" s="253"/>
      <c r="G7" s="253"/>
    </row>
    <row r="8" spans="1:91" ht="15.75" x14ac:dyDescent="0.25">
      <c r="A8" s="279" t="s">
        <v>7</v>
      </c>
      <c r="B8" s="279" t="s">
        <v>0</v>
      </c>
      <c r="C8" s="279" t="s">
        <v>1</v>
      </c>
      <c r="D8" s="279" t="s">
        <v>179</v>
      </c>
      <c r="E8" s="279" t="s">
        <v>2</v>
      </c>
      <c r="F8" s="275" t="s">
        <v>3</v>
      </c>
      <c r="G8" s="281"/>
      <c r="H8" s="281"/>
      <c r="I8" s="276" t="s">
        <v>170</v>
      </c>
      <c r="J8" s="277"/>
      <c r="K8" s="277"/>
      <c r="L8" s="278"/>
    </row>
    <row r="9" spans="1:91" ht="31.5" x14ac:dyDescent="0.25">
      <c r="A9" s="280"/>
      <c r="B9" s="280"/>
      <c r="C9" s="280"/>
      <c r="D9" s="280"/>
      <c r="E9" s="280"/>
      <c r="F9" s="107" t="s">
        <v>6</v>
      </c>
      <c r="G9" s="107" t="s">
        <v>4</v>
      </c>
      <c r="H9" s="108" t="s">
        <v>5</v>
      </c>
      <c r="I9" s="103" t="s">
        <v>171</v>
      </c>
      <c r="J9" s="103" t="s">
        <v>172</v>
      </c>
      <c r="K9" s="103" t="s">
        <v>173</v>
      </c>
      <c r="L9" s="103" t="s">
        <v>174</v>
      </c>
    </row>
    <row r="10" spans="1:91" x14ac:dyDescent="0.25">
      <c r="A10" s="242"/>
      <c r="B10" s="243"/>
      <c r="C10" s="243"/>
      <c r="D10" s="243"/>
      <c r="E10" s="243"/>
      <c r="F10" s="243"/>
      <c r="G10" s="243"/>
      <c r="H10" s="243"/>
      <c r="I10" s="101"/>
      <c r="J10" s="102"/>
      <c r="K10" s="102"/>
      <c r="L10" s="5"/>
    </row>
    <row r="11" spans="1:91" x14ac:dyDescent="0.25">
      <c r="A11" s="242" t="s">
        <v>180</v>
      </c>
      <c r="B11" s="243"/>
      <c r="C11" s="243"/>
      <c r="D11" s="243"/>
      <c r="E11" s="243"/>
      <c r="F11" s="243"/>
      <c r="G11" s="243"/>
      <c r="H11" s="243"/>
      <c r="I11" s="101"/>
      <c r="J11" s="102"/>
      <c r="K11" s="102"/>
      <c r="L11" s="5"/>
    </row>
    <row r="12" spans="1:91" x14ac:dyDescent="0.25">
      <c r="A12" s="16"/>
      <c r="B12" s="18" t="s">
        <v>10</v>
      </c>
      <c r="C12" s="16"/>
      <c r="D12" s="47"/>
      <c r="F12" s="16"/>
      <c r="G12" s="16"/>
      <c r="H12" s="49"/>
      <c r="I12" s="1"/>
      <c r="J12" s="1"/>
      <c r="K12" s="1"/>
      <c r="L12" s="1"/>
    </row>
    <row r="13" spans="1:91" ht="15.75" x14ac:dyDescent="0.25">
      <c r="A13" s="126" t="s">
        <v>339</v>
      </c>
      <c r="B13" s="156" t="s">
        <v>340</v>
      </c>
      <c r="C13" s="126">
        <v>15</v>
      </c>
      <c r="D13" s="126"/>
      <c r="E13" s="126">
        <v>53.7</v>
      </c>
      <c r="F13" s="126">
        <v>3.48</v>
      </c>
      <c r="G13" s="126">
        <v>4.43</v>
      </c>
      <c r="H13" s="126">
        <v>0</v>
      </c>
      <c r="I13" s="141">
        <v>2E-3</v>
      </c>
      <c r="J13" s="141">
        <v>1.0999999999999999E-2</v>
      </c>
      <c r="K13" s="141">
        <v>4.8000000000000001E-2</v>
      </c>
      <c r="L13" s="141"/>
      <c r="M13" t="s">
        <v>183</v>
      </c>
    </row>
    <row r="14" spans="1:91" x14ac:dyDescent="0.25">
      <c r="A14" s="141" t="s">
        <v>345</v>
      </c>
      <c r="B14" s="20" t="s">
        <v>12</v>
      </c>
      <c r="C14" s="163" t="s">
        <v>120</v>
      </c>
      <c r="D14" s="172"/>
      <c r="E14" s="163">
        <v>253</v>
      </c>
      <c r="F14" s="163">
        <v>12.7</v>
      </c>
      <c r="G14" s="163">
        <v>19.84</v>
      </c>
      <c r="H14" s="166">
        <v>5.73</v>
      </c>
      <c r="I14" s="163">
        <v>0.14000000000000001</v>
      </c>
      <c r="J14" s="163">
        <v>0.4</v>
      </c>
      <c r="K14" s="163">
        <v>0.6</v>
      </c>
      <c r="L14" s="163">
        <v>0.7</v>
      </c>
      <c r="M14" t="s">
        <v>181</v>
      </c>
    </row>
    <row r="15" spans="1:91" ht="15.75" x14ac:dyDescent="0.25">
      <c r="A15" s="127" t="s">
        <v>360</v>
      </c>
      <c r="B15" s="125" t="s">
        <v>13</v>
      </c>
      <c r="C15" s="126">
        <v>200</v>
      </c>
      <c r="D15" s="126"/>
      <c r="E15" s="126">
        <v>63</v>
      </c>
      <c r="F15" s="126">
        <v>1.4</v>
      </c>
      <c r="G15" s="126">
        <v>1.2</v>
      </c>
      <c r="H15" s="126">
        <v>11.4</v>
      </c>
      <c r="I15" s="141">
        <v>5.3999999999999999E-2</v>
      </c>
      <c r="J15" s="141">
        <v>0.39</v>
      </c>
      <c r="K15" s="141">
        <v>9.2999999999999999E-2</v>
      </c>
      <c r="L15" s="141">
        <v>0.6</v>
      </c>
      <c r="M15" t="s">
        <v>182</v>
      </c>
    </row>
    <row r="16" spans="1:91" ht="15.75" x14ac:dyDescent="0.25">
      <c r="A16" s="141" t="s">
        <v>20</v>
      </c>
      <c r="B16" s="142" t="s">
        <v>122</v>
      </c>
      <c r="C16" s="130">
        <v>66</v>
      </c>
      <c r="D16" s="130"/>
      <c r="E16" s="130">
        <v>127.38</v>
      </c>
      <c r="F16" s="130">
        <v>4.09</v>
      </c>
      <c r="G16" s="130">
        <v>0.6</v>
      </c>
      <c r="H16" s="130">
        <v>26.5</v>
      </c>
      <c r="I16" s="163">
        <v>6.6000000000000003E-2</v>
      </c>
      <c r="J16" s="163">
        <v>0</v>
      </c>
      <c r="K16" s="163">
        <v>0</v>
      </c>
      <c r="L16" s="163">
        <v>0.28999999999999998</v>
      </c>
      <c r="M16" s="105"/>
    </row>
    <row r="17" spans="1:13" x14ac:dyDescent="0.25">
      <c r="A17" s="164"/>
      <c r="B17" s="20" t="s">
        <v>38</v>
      </c>
      <c r="C17" s="163">
        <v>100</v>
      </c>
      <c r="D17" s="163"/>
      <c r="E17" s="163">
        <v>36</v>
      </c>
      <c r="F17" s="163">
        <v>0.29599999999999999</v>
      </c>
      <c r="G17" s="163"/>
      <c r="H17" s="166">
        <v>9.4920000000000009</v>
      </c>
      <c r="I17" s="163">
        <v>8.0000000000000002E-3</v>
      </c>
      <c r="J17" s="163">
        <v>3.7</v>
      </c>
      <c r="K17" s="163"/>
      <c r="L17" s="163"/>
    </row>
    <row r="18" spans="1:13" x14ac:dyDescent="0.25">
      <c r="A18" s="164"/>
      <c r="B18" s="20"/>
      <c r="C18" s="163"/>
      <c r="D18" s="163"/>
      <c r="E18" s="163"/>
      <c r="F18" s="163"/>
      <c r="G18" s="163"/>
      <c r="H18" s="166"/>
      <c r="I18" s="163"/>
      <c r="J18" s="163"/>
      <c r="K18" s="163"/>
      <c r="L18" s="163"/>
    </row>
    <row r="19" spans="1:13" x14ac:dyDescent="0.25">
      <c r="A19" s="141"/>
      <c r="B19" s="20" t="s">
        <v>16</v>
      </c>
      <c r="C19" s="163"/>
      <c r="D19" s="164"/>
      <c r="E19" s="163">
        <f>SUM(E13:E18)</f>
        <v>533.07999999999993</v>
      </c>
      <c r="F19" s="163">
        <f t="shared" ref="F19:L19" si="0">SUM(F13:F18)</f>
        <v>21.965999999999998</v>
      </c>
      <c r="G19" s="163">
        <f t="shared" si="0"/>
        <v>26.07</v>
      </c>
      <c r="H19" s="163">
        <f t="shared" si="0"/>
        <v>53.122</v>
      </c>
      <c r="I19" s="163">
        <f t="shared" si="0"/>
        <v>0.27</v>
      </c>
      <c r="J19" s="163">
        <f t="shared" si="0"/>
        <v>4.5010000000000003</v>
      </c>
      <c r="K19" s="163">
        <f t="shared" si="0"/>
        <v>0.74099999999999999</v>
      </c>
      <c r="L19" s="163">
        <f t="shared" si="0"/>
        <v>1.5899999999999999</v>
      </c>
    </row>
    <row r="20" spans="1:13" x14ac:dyDescent="0.25">
      <c r="A20" s="164"/>
      <c r="B20" s="18" t="s">
        <v>17</v>
      </c>
      <c r="C20" s="163"/>
      <c r="D20" s="20"/>
      <c r="E20" s="163"/>
      <c r="F20" s="163"/>
      <c r="G20" s="163"/>
      <c r="H20" s="166"/>
      <c r="I20" s="163"/>
      <c r="J20" s="163"/>
      <c r="K20" s="163"/>
      <c r="L20" s="163"/>
    </row>
    <row r="21" spans="1:13" x14ac:dyDescent="0.25">
      <c r="A21" s="164" t="s">
        <v>262</v>
      </c>
      <c r="B21" s="20" t="s">
        <v>378</v>
      </c>
      <c r="C21" s="163">
        <v>80</v>
      </c>
      <c r="D21" s="20"/>
      <c r="E21" s="130">
        <v>10</v>
      </c>
      <c r="F21" s="130">
        <v>0.7</v>
      </c>
      <c r="G21" s="130">
        <v>0.1</v>
      </c>
      <c r="H21" s="130">
        <v>1.9</v>
      </c>
      <c r="I21" s="163">
        <v>1.2E-2</v>
      </c>
      <c r="J21" s="163">
        <v>0.995</v>
      </c>
      <c r="K21" s="163"/>
      <c r="L21" s="163"/>
      <c r="M21" s="110" t="s">
        <v>186</v>
      </c>
    </row>
    <row r="22" spans="1:13" ht="30" x14ac:dyDescent="0.25">
      <c r="A22" s="141" t="s">
        <v>252</v>
      </c>
      <c r="B22" s="168" t="s">
        <v>114</v>
      </c>
      <c r="C22" s="126">
        <v>250</v>
      </c>
      <c r="D22" s="126"/>
      <c r="E22" s="126">
        <v>179.64</v>
      </c>
      <c r="F22" s="126">
        <v>10.029999999999999</v>
      </c>
      <c r="G22" s="126">
        <v>5.36</v>
      </c>
      <c r="H22" s="126">
        <v>23</v>
      </c>
      <c r="I22" s="163"/>
      <c r="J22" s="163"/>
      <c r="K22" s="163"/>
      <c r="L22" s="163"/>
      <c r="M22" t="s">
        <v>396</v>
      </c>
    </row>
    <row r="23" spans="1:13" ht="15.75" x14ac:dyDescent="0.25">
      <c r="A23" s="141" t="s">
        <v>296</v>
      </c>
      <c r="B23" s="20" t="s">
        <v>26</v>
      </c>
      <c r="C23" s="163" t="s">
        <v>146</v>
      </c>
      <c r="D23" s="172"/>
      <c r="E23" s="126">
        <v>220.59</v>
      </c>
      <c r="F23" s="126">
        <v>11.76</v>
      </c>
      <c r="G23" s="126">
        <v>12.63</v>
      </c>
      <c r="H23" s="126">
        <v>15.55</v>
      </c>
      <c r="I23" s="163">
        <v>3.5999999999999997E-2</v>
      </c>
      <c r="J23" s="163">
        <v>5.53</v>
      </c>
      <c r="K23" s="163">
        <v>7.2999999999999995E-2</v>
      </c>
      <c r="L23" s="163">
        <v>0.44</v>
      </c>
      <c r="M23" t="s">
        <v>187</v>
      </c>
    </row>
    <row r="24" spans="1:13" ht="15.75" x14ac:dyDescent="0.25">
      <c r="A24" s="127" t="s">
        <v>284</v>
      </c>
      <c r="B24" s="125" t="s">
        <v>27</v>
      </c>
      <c r="C24" s="126">
        <v>150</v>
      </c>
      <c r="D24" s="126"/>
      <c r="E24" s="126">
        <v>228</v>
      </c>
      <c r="F24" s="126">
        <v>3.81</v>
      </c>
      <c r="G24" s="126">
        <v>6.109</v>
      </c>
      <c r="H24" s="126">
        <v>38.61</v>
      </c>
      <c r="I24" s="141">
        <v>2.4E-2</v>
      </c>
      <c r="J24" s="141"/>
      <c r="K24" s="141">
        <v>1.7000000000000001E-2</v>
      </c>
      <c r="L24" s="141">
        <v>2.5</v>
      </c>
      <c r="M24" t="s">
        <v>188</v>
      </c>
    </row>
    <row r="25" spans="1:13" ht="15.75" x14ac:dyDescent="0.25">
      <c r="A25" s="124" t="s">
        <v>361</v>
      </c>
      <c r="B25" s="125" t="s">
        <v>331</v>
      </c>
      <c r="C25" s="126">
        <v>200</v>
      </c>
      <c r="D25" s="126"/>
      <c r="E25" s="126">
        <v>72</v>
      </c>
      <c r="F25" s="126">
        <v>0.3</v>
      </c>
      <c r="G25" s="126">
        <v>0.01</v>
      </c>
      <c r="H25" s="126">
        <v>17.5</v>
      </c>
      <c r="I25" s="163">
        <v>0.02</v>
      </c>
      <c r="J25" s="163">
        <v>0.89</v>
      </c>
      <c r="K25" s="163">
        <v>0</v>
      </c>
      <c r="L25" s="163">
        <v>0</v>
      </c>
      <c r="M25" t="s">
        <v>189</v>
      </c>
    </row>
    <row r="26" spans="1:13" ht="15.75" x14ac:dyDescent="0.25">
      <c r="A26" s="141" t="s">
        <v>20</v>
      </c>
      <c r="B26" s="142" t="s">
        <v>122</v>
      </c>
      <c r="C26" s="130">
        <v>66</v>
      </c>
      <c r="D26" s="130"/>
      <c r="E26" s="130">
        <v>127.38</v>
      </c>
      <c r="F26" s="130">
        <v>4.09</v>
      </c>
      <c r="G26" s="130">
        <v>0.6</v>
      </c>
      <c r="H26" s="130">
        <v>26.5</v>
      </c>
      <c r="I26" s="163">
        <v>6.6000000000000003E-2</v>
      </c>
      <c r="J26" s="163">
        <v>0</v>
      </c>
      <c r="K26" s="163">
        <v>0</v>
      </c>
      <c r="L26" s="163">
        <v>0.28999999999999998</v>
      </c>
    </row>
    <row r="27" spans="1:13" x14ac:dyDescent="0.25">
      <c r="A27" s="141" t="s">
        <v>20</v>
      </c>
      <c r="B27" s="20" t="s">
        <v>30</v>
      </c>
      <c r="C27" s="163">
        <v>200</v>
      </c>
      <c r="D27" s="172"/>
      <c r="E27" s="141">
        <v>70</v>
      </c>
      <c r="F27" s="141">
        <v>0.3</v>
      </c>
      <c r="G27" s="141">
        <v>0.2</v>
      </c>
      <c r="H27" s="167">
        <v>16.3</v>
      </c>
      <c r="I27" s="163">
        <v>3.2000000000000001E-2</v>
      </c>
      <c r="J27" s="163">
        <v>1.0999999999999999E-2</v>
      </c>
      <c r="K27" s="163">
        <v>0</v>
      </c>
      <c r="L27" s="163">
        <v>0</v>
      </c>
    </row>
    <row r="28" spans="1:13" x14ac:dyDescent="0.25">
      <c r="A28" s="20"/>
      <c r="B28" s="20" t="s">
        <v>16</v>
      </c>
      <c r="C28" s="20"/>
      <c r="D28" s="164"/>
      <c r="E28" s="163">
        <f>SUM(E21:E27)</f>
        <v>907.61</v>
      </c>
      <c r="F28" s="163">
        <f t="shared" ref="F28:L28" si="1">SUM(F21:F26)</f>
        <v>30.689999999999998</v>
      </c>
      <c r="G28" s="163">
        <f t="shared" si="1"/>
        <v>24.809000000000001</v>
      </c>
      <c r="H28" s="163">
        <f t="shared" si="1"/>
        <v>123.06</v>
      </c>
      <c r="I28" s="163">
        <f t="shared" si="1"/>
        <v>0.15800000000000003</v>
      </c>
      <c r="J28" s="163">
        <f t="shared" si="1"/>
        <v>7.415</v>
      </c>
      <c r="K28" s="163">
        <f t="shared" si="1"/>
        <v>0.09</v>
      </c>
      <c r="L28" s="163">
        <f t="shared" si="1"/>
        <v>3.23</v>
      </c>
    </row>
    <row r="29" spans="1:13" x14ac:dyDescent="0.25">
      <c r="A29" s="20"/>
      <c r="B29" s="111" t="s">
        <v>31</v>
      </c>
      <c r="C29" s="171"/>
      <c r="D29" s="171"/>
      <c r="E29" s="165">
        <f>E19+E28</f>
        <v>1440.69</v>
      </c>
      <c r="F29" s="165">
        <f t="shared" ref="F29:L29" si="2">F19+F28</f>
        <v>52.655999999999992</v>
      </c>
      <c r="G29" s="165">
        <f t="shared" si="2"/>
        <v>50.879000000000005</v>
      </c>
      <c r="H29" s="165">
        <f t="shared" si="2"/>
        <v>176.18200000000002</v>
      </c>
      <c r="I29" s="165">
        <f t="shared" si="2"/>
        <v>0.42800000000000005</v>
      </c>
      <c r="J29" s="165">
        <f t="shared" si="2"/>
        <v>11.916</v>
      </c>
      <c r="K29" s="165">
        <f t="shared" si="2"/>
        <v>0.83099999999999996</v>
      </c>
      <c r="L29" s="165">
        <f t="shared" si="2"/>
        <v>4.82</v>
      </c>
    </row>
    <row r="30" spans="1:13" x14ac:dyDescent="0.25">
      <c r="A30" s="254" t="s">
        <v>190</v>
      </c>
      <c r="B30" s="255"/>
      <c r="C30" s="255"/>
      <c r="D30" s="255"/>
      <c r="E30" s="255"/>
      <c r="F30" s="255"/>
      <c r="G30" s="255"/>
      <c r="H30" s="255"/>
      <c r="I30" s="101"/>
      <c r="J30" s="102"/>
      <c r="K30" s="102"/>
      <c r="L30" s="5"/>
    </row>
    <row r="31" spans="1:13" x14ac:dyDescent="0.25">
      <c r="A31" s="20"/>
      <c r="B31" s="245" t="s">
        <v>10</v>
      </c>
      <c r="C31" s="246"/>
      <c r="D31" s="246"/>
      <c r="E31" s="246"/>
      <c r="F31" s="246"/>
      <c r="G31" s="246"/>
      <c r="H31" s="246"/>
      <c r="I31" s="101"/>
      <c r="J31" s="102"/>
      <c r="K31" s="102"/>
      <c r="L31" s="5"/>
    </row>
    <row r="32" spans="1:13" ht="18" customHeight="1" x14ac:dyDescent="0.25">
      <c r="A32" s="159" t="s">
        <v>337</v>
      </c>
      <c r="B32" s="125" t="s">
        <v>79</v>
      </c>
      <c r="C32" s="126">
        <v>15</v>
      </c>
      <c r="D32" s="126"/>
      <c r="E32" s="126">
        <v>99.14</v>
      </c>
      <c r="F32" s="126">
        <v>0.12</v>
      </c>
      <c r="G32" s="126">
        <v>10.87</v>
      </c>
      <c r="H32" s="126">
        <v>0.14000000000000001</v>
      </c>
      <c r="I32" s="126">
        <v>0.16</v>
      </c>
      <c r="J32" s="141">
        <v>0</v>
      </c>
      <c r="K32" s="141">
        <v>0</v>
      </c>
      <c r="L32" s="141">
        <v>7.6999999999999999E-2</v>
      </c>
      <c r="M32" s="106" t="s">
        <v>399</v>
      </c>
    </row>
    <row r="33" spans="1:13" ht="17.25" customHeight="1" x14ac:dyDescent="0.25">
      <c r="A33" s="124" t="s">
        <v>275</v>
      </c>
      <c r="B33" s="169" t="s">
        <v>191</v>
      </c>
      <c r="C33" s="163" t="s">
        <v>39</v>
      </c>
      <c r="D33" s="163"/>
      <c r="E33" s="126">
        <v>413.59</v>
      </c>
      <c r="F33" s="126">
        <v>26.59</v>
      </c>
      <c r="G33" s="126">
        <v>21.55</v>
      </c>
      <c r="H33" s="126">
        <v>33.58</v>
      </c>
      <c r="I33" s="141">
        <v>8.2000000000000003E-2</v>
      </c>
      <c r="J33" s="141">
        <v>0.27500000000000002</v>
      </c>
      <c r="K33" s="141">
        <v>0.129</v>
      </c>
      <c r="L33" s="141">
        <v>2.1</v>
      </c>
      <c r="M33" t="s">
        <v>192</v>
      </c>
    </row>
    <row r="34" spans="1:13" ht="15.75" x14ac:dyDescent="0.25">
      <c r="A34" s="127" t="s">
        <v>358</v>
      </c>
      <c r="B34" s="139" t="s">
        <v>330</v>
      </c>
      <c r="C34" s="126" t="s">
        <v>379</v>
      </c>
      <c r="D34" s="126"/>
      <c r="E34" s="126">
        <v>40</v>
      </c>
      <c r="F34" s="126">
        <v>0.3</v>
      </c>
      <c r="G34" s="126">
        <v>0.1</v>
      </c>
      <c r="H34" s="126">
        <v>9.5</v>
      </c>
      <c r="I34" s="163">
        <v>0.06</v>
      </c>
      <c r="J34" s="163">
        <v>6</v>
      </c>
      <c r="K34" s="163">
        <v>0.1</v>
      </c>
      <c r="L34" s="163"/>
      <c r="M34" t="s">
        <v>193</v>
      </c>
    </row>
    <row r="35" spans="1:13" ht="15.75" x14ac:dyDescent="0.25">
      <c r="A35" s="141" t="s">
        <v>20</v>
      </c>
      <c r="B35" s="142" t="s">
        <v>122</v>
      </c>
      <c r="C35" s="130">
        <v>66</v>
      </c>
      <c r="D35" s="130"/>
      <c r="E35" s="130">
        <v>127.38</v>
      </c>
      <c r="F35" s="130">
        <v>4.09</v>
      </c>
      <c r="G35" s="130">
        <v>0.6</v>
      </c>
      <c r="H35" s="130">
        <v>26.5</v>
      </c>
      <c r="I35" s="163">
        <v>6.6000000000000003E-2</v>
      </c>
      <c r="J35" s="163">
        <v>0</v>
      </c>
      <c r="K35" s="163">
        <v>0</v>
      </c>
      <c r="L35" s="163">
        <v>0.28999999999999998</v>
      </c>
      <c r="M35" t="s">
        <v>184</v>
      </c>
    </row>
    <row r="36" spans="1:13" x14ac:dyDescent="0.25">
      <c r="A36" s="141"/>
      <c r="B36" s="20" t="s">
        <v>16</v>
      </c>
      <c r="C36" s="163"/>
      <c r="D36" s="141"/>
      <c r="E36" s="163">
        <f>SUM(E32:E35)</f>
        <v>680.11</v>
      </c>
      <c r="F36" s="163">
        <f>SUM(F32:F35)</f>
        <v>31.1</v>
      </c>
      <c r="G36" s="163">
        <f>SUM(G32:G35)</f>
        <v>33.120000000000005</v>
      </c>
      <c r="H36" s="163">
        <f t="shared" ref="H36:L36" si="3">SUM(H32:H35)</f>
        <v>69.72</v>
      </c>
      <c r="I36" s="163">
        <f t="shared" si="3"/>
        <v>0.36799999999999999</v>
      </c>
      <c r="J36" s="163">
        <f t="shared" si="3"/>
        <v>6.2750000000000004</v>
      </c>
      <c r="K36" s="163">
        <f t="shared" si="3"/>
        <v>0.22900000000000001</v>
      </c>
      <c r="L36" s="163">
        <f t="shared" si="3"/>
        <v>2.4670000000000001</v>
      </c>
    </row>
    <row r="37" spans="1:13" x14ac:dyDescent="0.25">
      <c r="A37" s="164"/>
      <c r="B37" s="18" t="s">
        <v>17</v>
      </c>
      <c r="C37" s="163"/>
      <c r="D37" s="163"/>
      <c r="E37" s="163"/>
      <c r="F37" s="163"/>
      <c r="G37" s="163"/>
      <c r="H37" s="166"/>
      <c r="I37" s="163"/>
      <c r="J37" s="163"/>
      <c r="K37" s="163"/>
      <c r="L37" s="163"/>
    </row>
    <row r="38" spans="1:13" x14ac:dyDescent="0.25">
      <c r="A38" s="164" t="s">
        <v>262</v>
      </c>
      <c r="B38" s="20" t="s">
        <v>380</v>
      </c>
      <c r="C38" s="163">
        <v>80</v>
      </c>
      <c r="D38" s="163"/>
      <c r="E38" s="163">
        <v>13</v>
      </c>
      <c r="F38" s="163">
        <v>0.64</v>
      </c>
      <c r="G38" s="163"/>
      <c r="H38" s="166">
        <v>2.56</v>
      </c>
      <c r="I38" s="163">
        <v>1.2E-2</v>
      </c>
      <c r="J38" s="163">
        <v>0.99199999999999999</v>
      </c>
      <c r="K38" s="163"/>
      <c r="L38" s="163"/>
      <c r="M38" t="s">
        <v>194</v>
      </c>
    </row>
    <row r="39" spans="1:13" ht="30" x14ac:dyDescent="0.25">
      <c r="A39" s="141" t="s">
        <v>241</v>
      </c>
      <c r="B39" s="170" t="s">
        <v>42</v>
      </c>
      <c r="C39" s="126">
        <v>250</v>
      </c>
      <c r="D39" s="126"/>
      <c r="E39" s="126">
        <v>165.67</v>
      </c>
      <c r="F39" s="126">
        <v>8.92</v>
      </c>
      <c r="G39" s="126">
        <v>8.07</v>
      </c>
      <c r="H39" s="126">
        <v>14.49</v>
      </c>
      <c r="I39" s="163">
        <v>0.05</v>
      </c>
      <c r="J39" s="163">
        <v>11.3</v>
      </c>
      <c r="K39" s="163">
        <v>0.01</v>
      </c>
      <c r="L39" s="163">
        <v>0.5</v>
      </c>
      <c r="M39" t="s">
        <v>395</v>
      </c>
    </row>
    <row r="40" spans="1:13" ht="15.75" x14ac:dyDescent="0.25">
      <c r="A40" s="127" t="s">
        <v>315</v>
      </c>
      <c r="B40" s="147" t="s">
        <v>317</v>
      </c>
      <c r="C40" s="126">
        <v>100</v>
      </c>
      <c r="D40" s="126"/>
      <c r="E40" s="126">
        <v>178.23</v>
      </c>
      <c r="F40" s="126">
        <v>12.12</v>
      </c>
      <c r="G40" s="126">
        <v>7.95</v>
      </c>
      <c r="H40" s="126">
        <v>1.1399999999999999</v>
      </c>
      <c r="I40" s="141">
        <v>0.11</v>
      </c>
      <c r="J40" s="141">
        <v>0.93</v>
      </c>
      <c r="K40" s="141">
        <v>0.04</v>
      </c>
      <c r="L40" s="141"/>
      <c r="M40" t="s">
        <v>195</v>
      </c>
    </row>
    <row r="41" spans="1:13" ht="15.75" x14ac:dyDescent="0.25">
      <c r="A41" s="141" t="s">
        <v>287</v>
      </c>
      <c r="B41" s="125" t="s">
        <v>43</v>
      </c>
      <c r="C41" s="126">
        <v>150</v>
      </c>
      <c r="D41" s="126"/>
      <c r="E41" s="126">
        <v>177</v>
      </c>
      <c r="F41" s="126">
        <v>3.03</v>
      </c>
      <c r="G41" s="126">
        <v>7.5</v>
      </c>
      <c r="H41" s="126">
        <v>27.19</v>
      </c>
      <c r="I41" s="163">
        <v>0.01</v>
      </c>
      <c r="J41" s="163">
        <v>5.75</v>
      </c>
      <c r="K41" s="163">
        <v>0</v>
      </c>
      <c r="L41" s="163">
        <v>0.13</v>
      </c>
      <c r="M41" t="s">
        <v>384</v>
      </c>
    </row>
    <row r="42" spans="1:13" ht="15.75" x14ac:dyDescent="0.25">
      <c r="A42" s="127" t="s">
        <v>365</v>
      </c>
      <c r="B42" s="125" t="s">
        <v>332</v>
      </c>
      <c r="C42" s="126">
        <v>200</v>
      </c>
      <c r="D42" s="126"/>
      <c r="E42" s="126">
        <v>76</v>
      </c>
      <c r="F42" s="126">
        <v>0</v>
      </c>
      <c r="G42" s="126">
        <v>0</v>
      </c>
      <c r="H42" s="126">
        <v>19</v>
      </c>
      <c r="I42" s="141">
        <v>0</v>
      </c>
      <c r="J42" s="141">
        <v>15</v>
      </c>
      <c r="K42" s="141">
        <v>0</v>
      </c>
      <c r="L42" s="167">
        <v>0</v>
      </c>
      <c r="M42" t="s">
        <v>196</v>
      </c>
    </row>
    <row r="43" spans="1:13" ht="15.75" x14ac:dyDescent="0.25">
      <c r="A43" s="141" t="s">
        <v>20</v>
      </c>
      <c r="B43" s="142" t="s">
        <v>122</v>
      </c>
      <c r="C43" s="130">
        <v>66</v>
      </c>
      <c r="D43" s="130"/>
      <c r="E43" s="130">
        <v>127.38</v>
      </c>
      <c r="F43" s="130">
        <v>4.09</v>
      </c>
      <c r="G43" s="130">
        <v>0.6</v>
      </c>
      <c r="H43" s="130">
        <v>26.5</v>
      </c>
      <c r="I43" s="163">
        <v>6.6000000000000003E-2</v>
      </c>
      <c r="J43" s="163">
        <v>0</v>
      </c>
      <c r="K43" s="163">
        <v>0</v>
      </c>
      <c r="L43" s="163">
        <v>0.28999999999999998</v>
      </c>
    </row>
    <row r="44" spans="1:13" ht="15.75" x14ac:dyDescent="0.25">
      <c r="A44" s="163"/>
      <c r="B44" s="20" t="s">
        <v>30</v>
      </c>
      <c r="C44" s="163">
        <v>200</v>
      </c>
      <c r="D44" s="163"/>
      <c r="E44" s="126">
        <v>70</v>
      </c>
      <c r="F44" s="126">
        <v>0.3</v>
      </c>
      <c r="G44" s="126">
        <v>0.2</v>
      </c>
      <c r="H44" s="126">
        <v>16.3</v>
      </c>
      <c r="I44" s="163">
        <v>8.0000000000000002E-3</v>
      </c>
      <c r="J44" s="163">
        <v>3.7</v>
      </c>
      <c r="K44" s="163"/>
      <c r="L44" s="163"/>
    </row>
    <row r="45" spans="1:13" x14ac:dyDescent="0.25">
      <c r="A45" s="163"/>
      <c r="B45" s="20"/>
      <c r="C45" s="163"/>
      <c r="D45" s="163"/>
      <c r="E45" s="141"/>
      <c r="F45" s="141"/>
      <c r="G45" s="141"/>
      <c r="H45" s="167"/>
      <c r="I45" s="163"/>
      <c r="J45" s="163"/>
      <c r="K45" s="163"/>
      <c r="L45" s="163"/>
    </row>
    <row r="46" spans="1:13" x14ac:dyDescent="0.25">
      <c r="A46" s="163"/>
      <c r="B46" s="20" t="s">
        <v>16</v>
      </c>
      <c r="C46" s="163"/>
      <c r="D46" s="141"/>
      <c r="E46" s="163">
        <f t="shared" ref="E46:L46" si="4">SUM(E38:E45)</f>
        <v>807.28</v>
      </c>
      <c r="F46" s="163">
        <f t="shared" si="4"/>
        <v>29.1</v>
      </c>
      <c r="G46" s="163">
        <f t="shared" si="4"/>
        <v>24.32</v>
      </c>
      <c r="H46" s="163">
        <f t="shared" si="4"/>
        <v>107.17999999999999</v>
      </c>
      <c r="I46" s="163">
        <f t="shared" si="4"/>
        <v>0.25600000000000001</v>
      </c>
      <c r="J46" s="163">
        <f t="shared" si="4"/>
        <v>37.672000000000004</v>
      </c>
      <c r="K46" s="163">
        <f t="shared" si="4"/>
        <v>0.05</v>
      </c>
      <c r="L46" s="163">
        <f t="shared" si="4"/>
        <v>0.91999999999999993</v>
      </c>
    </row>
    <row r="47" spans="1:13" x14ac:dyDescent="0.25">
      <c r="A47" s="20"/>
      <c r="B47" s="111" t="s">
        <v>31</v>
      </c>
      <c r="C47" s="165"/>
      <c r="D47" s="165"/>
      <c r="E47" s="165">
        <f>E36+E46</f>
        <v>1487.3899999999999</v>
      </c>
      <c r="F47" s="165">
        <f t="shared" ref="F47:L47" si="5">F36+F46</f>
        <v>60.2</v>
      </c>
      <c r="G47" s="165">
        <f t="shared" si="5"/>
        <v>57.440000000000005</v>
      </c>
      <c r="H47" s="165">
        <f t="shared" si="5"/>
        <v>176.89999999999998</v>
      </c>
      <c r="I47" s="165">
        <f t="shared" si="5"/>
        <v>0.624</v>
      </c>
      <c r="J47" s="165">
        <f t="shared" si="5"/>
        <v>43.947000000000003</v>
      </c>
      <c r="K47" s="165">
        <f t="shared" si="5"/>
        <v>0.27900000000000003</v>
      </c>
      <c r="L47" s="165">
        <f t="shared" si="5"/>
        <v>3.387</v>
      </c>
    </row>
    <row r="48" spans="1:13" x14ac:dyDescent="0.25">
      <c r="A48" s="254" t="s">
        <v>199</v>
      </c>
      <c r="B48" s="255"/>
      <c r="C48" s="255"/>
      <c r="D48" s="255"/>
      <c r="E48" s="255"/>
      <c r="F48" s="255"/>
      <c r="G48" s="255"/>
      <c r="H48" s="255"/>
      <c r="I48" s="101"/>
      <c r="J48" s="102"/>
      <c r="K48" s="102"/>
      <c r="L48" s="5"/>
    </row>
    <row r="49" spans="1:16" x14ac:dyDescent="0.25">
      <c r="A49" s="164"/>
      <c r="B49" s="245" t="s">
        <v>10</v>
      </c>
      <c r="C49" s="246"/>
      <c r="D49" s="246"/>
      <c r="E49" s="246"/>
      <c r="F49" s="246"/>
      <c r="G49" s="246"/>
      <c r="H49" s="246"/>
      <c r="I49" s="101"/>
      <c r="J49" s="102"/>
      <c r="K49" s="102"/>
      <c r="L49" s="5"/>
    </row>
    <row r="50" spans="1:16" ht="15.75" x14ac:dyDescent="0.25">
      <c r="A50" s="141" t="s">
        <v>398</v>
      </c>
      <c r="B50" s="142" t="s">
        <v>381</v>
      </c>
      <c r="C50" s="163">
        <v>75</v>
      </c>
      <c r="D50" s="163"/>
      <c r="E50" s="163">
        <v>224</v>
      </c>
      <c r="F50" s="163">
        <v>8.16</v>
      </c>
      <c r="G50" s="163">
        <v>9.11</v>
      </c>
      <c r="H50" s="166">
        <v>8.7899999999999991</v>
      </c>
      <c r="I50" s="163">
        <v>0.08</v>
      </c>
      <c r="J50" s="163">
        <v>2.9</v>
      </c>
      <c r="K50" s="163">
        <v>0.1</v>
      </c>
      <c r="L50" s="163">
        <v>1.2</v>
      </c>
      <c r="M50" t="s">
        <v>385</v>
      </c>
    </row>
    <row r="51" spans="1:16" ht="15.75" x14ac:dyDescent="0.25">
      <c r="A51" s="127" t="s">
        <v>289</v>
      </c>
      <c r="B51" s="125" t="s">
        <v>290</v>
      </c>
      <c r="C51" s="126">
        <v>150</v>
      </c>
      <c r="D51" s="126"/>
      <c r="E51" s="126">
        <v>215</v>
      </c>
      <c r="F51" s="126">
        <v>5.64</v>
      </c>
      <c r="G51" s="126">
        <v>5.01</v>
      </c>
      <c r="H51" s="126">
        <v>35.950000000000003</v>
      </c>
      <c r="I51" s="163">
        <v>0.12</v>
      </c>
      <c r="J51" s="163">
        <v>0</v>
      </c>
      <c r="K51" s="163">
        <v>9.0999999999999998E-2</v>
      </c>
      <c r="L51" s="163">
        <v>0.57999999999999996</v>
      </c>
      <c r="M51" t="s">
        <v>200</v>
      </c>
    </row>
    <row r="52" spans="1:16" ht="15.75" x14ac:dyDescent="0.25">
      <c r="A52" s="124" t="s">
        <v>359</v>
      </c>
      <c r="B52" s="125" t="s">
        <v>58</v>
      </c>
      <c r="C52" s="126">
        <v>200</v>
      </c>
      <c r="D52" s="126"/>
      <c r="E52" s="126">
        <v>64</v>
      </c>
      <c r="F52" s="126">
        <v>1.6</v>
      </c>
      <c r="G52" s="126">
        <v>1.3</v>
      </c>
      <c r="H52" s="126">
        <v>11.5</v>
      </c>
      <c r="I52" s="163">
        <v>0.02</v>
      </c>
      <c r="J52" s="163">
        <v>0.6</v>
      </c>
      <c r="K52" s="163">
        <v>0.01</v>
      </c>
      <c r="L52" s="163">
        <v>0.03</v>
      </c>
      <c r="M52" t="s">
        <v>201</v>
      </c>
    </row>
    <row r="53" spans="1:16" ht="15.75" x14ac:dyDescent="0.25">
      <c r="A53" s="141" t="s">
        <v>353</v>
      </c>
      <c r="B53" s="142" t="s">
        <v>122</v>
      </c>
      <c r="C53" s="130">
        <v>66</v>
      </c>
      <c r="D53" s="130"/>
      <c r="E53" s="130">
        <v>127.38</v>
      </c>
      <c r="F53" s="130">
        <v>4.09</v>
      </c>
      <c r="G53" s="130">
        <v>0.6</v>
      </c>
      <c r="H53" s="130">
        <v>26.5</v>
      </c>
      <c r="I53" s="163">
        <v>6.6000000000000003E-2</v>
      </c>
      <c r="J53" s="163">
        <v>0</v>
      </c>
      <c r="K53" s="163">
        <v>0</v>
      </c>
      <c r="L53" s="163">
        <v>0.28999999999999998</v>
      </c>
      <c r="M53" t="s">
        <v>184</v>
      </c>
    </row>
    <row r="54" spans="1:16" ht="15.75" x14ac:dyDescent="0.25">
      <c r="A54" s="164"/>
      <c r="B54" s="146" t="s">
        <v>38</v>
      </c>
      <c r="C54" s="163">
        <v>100</v>
      </c>
      <c r="D54" s="163"/>
      <c r="E54" s="163">
        <v>36</v>
      </c>
      <c r="F54" s="163">
        <v>0.29599999999999999</v>
      </c>
      <c r="G54" s="163"/>
      <c r="H54" s="166">
        <v>9.4920000000000009</v>
      </c>
      <c r="I54" s="163">
        <v>8.0000000000000002E-3</v>
      </c>
      <c r="J54" s="163">
        <v>3.7</v>
      </c>
      <c r="K54" s="163"/>
      <c r="L54" s="163"/>
      <c r="M54" t="s">
        <v>185</v>
      </c>
    </row>
    <row r="55" spans="1:16" x14ac:dyDescent="0.25">
      <c r="A55" s="164"/>
      <c r="B55" s="20" t="s">
        <v>16</v>
      </c>
      <c r="C55" s="163"/>
      <c r="D55" s="141"/>
      <c r="E55" s="163">
        <f>SUM(E50:E54)</f>
        <v>666.38</v>
      </c>
      <c r="F55" s="163">
        <f t="shared" ref="F55:L55" si="6">SUM(F50:F54)</f>
        <v>19.786000000000001</v>
      </c>
      <c r="G55" s="163">
        <f t="shared" si="6"/>
        <v>16.02</v>
      </c>
      <c r="H55" s="163">
        <f t="shared" si="6"/>
        <v>92.232000000000014</v>
      </c>
      <c r="I55" s="163">
        <f t="shared" si="6"/>
        <v>0.29400000000000004</v>
      </c>
      <c r="J55" s="163">
        <f t="shared" si="6"/>
        <v>7.2</v>
      </c>
      <c r="K55" s="163">
        <f t="shared" si="6"/>
        <v>0.20100000000000001</v>
      </c>
      <c r="L55" s="163">
        <f t="shared" si="6"/>
        <v>2.0999999999999996</v>
      </c>
    </row>
    <row r="56" spans="1:16" x14ac:dyDescent="0.25">
      <c r="A56" s="164"/>
      <c r="B56" s="18" t="s">
        <v>17</v>
      </c>
      <c r="C56" s="163"/>
      <c r="D56" s="141"/>
      <c r="E56" s="163"/>
      <c r="F56" s="163"/>
      <c r="G56" s="163"/>
      <c r="H56" s="166"/>
      <c r="I56" s="163"/>
      <c r="J56" s="163"/>
      <c r="K56" s="163"/>
      <c r="L56" s="163"/>
    </row>
    <row r="57" spans="1:16" x14ac:dyDescent="0.25">
      <c r="A57" s="164" t="s">
        <v>262</v>
      </c>
      <c r="B57" s="20" t="s">
        <v>382</v>
      </c>
      <c r="C57" s="163" t="s">
        <v>60</v>
      </c>
      <c r="D57" s="141"/>
      <c r="E57" s="163">
        <v>14</v>
      </c>
      <c r="F57" s="163">
        <v>0.4</v>
      </c>
      <c r="G57" s="163"/>
      <c r="H57" s="166">
        <v>3.2</v>
      </c>
      <c r="I57" s="163">
        <v>2.5000000000000001E-2</v>
      </c>
      <c r="J57" s="163">
        <v>11.4</v>
      </c>
      <c r="K57" s="163"/>
      <c r="L57" s="163"/>
      <c r="M57" t="s">
        <v>202</v>
      </c>
    </row>
    <row r="58" spans="1:16" ht="30" x14ac:dyDescent="0.25">
      <c r="A58" s="141" t="s">
        <v>243</v>
      </c>
      <c r="B58" s="170" t="s">
        <v>105</v>
      </c>
      <c r="C58" s="126">
        <v>250</v>
      </c>
      <c r="D58" s="126"/>
      <c r="E58" s="126">
        <v>151.30000000000001</v>
      </c>
      <c r="F58" s="126">
        <v>8.06</v>
      </c>
      <c r="G58" s="126">
        <v>8.1</v>
      </c>
      <c r="H58" s="126">
        <v>11.32</v>
      </c>
      <c r="I58" s="163">
        <v>0.06</v>
      </c>
      <c r="J58" s="163">
        <v>10.7</v>
      </c>
      <c r="K58" s="163">
        <v>0.01</v>
      </c>
      <c r="L58" s="163">
        <v>0.5</v>
      </c>
      <c r="M58" t="s">
        <v>394</v>
      </c>
    </row>
    <row r="59" spans="1:16" x14ac:dyDescent="0.25">
      <c r="A59" s="141" t="s">
        <v>367</v>
      </c>
      <c r="B59" s="20" t="s">
        <v>383</v>
      </c>
      <c r="C59" s="163">
        <v>75</v>
      </c>
      <c r="D59" s="141"/>
      <c r="E59" s="163">
        <v>335</v>
      </c>
      <c r="F59" s="163">
        <v>17.52</v>
      </c>
      <c r="G59" s="163">
        <v>26.67</v>
      </c>
      <c r="H59" s="166">
        <v>4.87</v>
      </c>
      <c r="I59" s="163">
        <v>0.08</v>
      </c>
      <c r="J59" s="163">
        <v>8.6</v>
      </c>
      <c r="K59" s="163">
        <v>0.08</v>
      </c>
      <c r="L59" s="163">
        <v>0.9</v>
      </c>
      <c r="M59" t="s">
        <v>203</v>
      </c>
    </row>
    <row r="60" spans="1:16" ht="15.75" x14ac:dyDescent="0.25">
      <c r="A60" s="141" t="s">
        <v>368</v>
      </c>
      <c r="B60" s="125" t="s">
        <v>104</v>
      </c>
      <c r="C60" s="126">
        <v>150</v>
      </c>
      <c r="D60" s="126"/>
      <c r="E60" s="126">
        <v>102</v>
      </c>
      <c r="F60" s="126">
        <v>3.28</v>
      </c>
      <c r="G60" s="126">
        <v>4.7300000000000004</v>
      </c>
      <c r="H60" s="126">
        <v>24.4</v>
      </c>
      <c r="I60" s="141">
        <v>0.13</v>
      </c>
      <c r="J60" s="141">
        <v>7.35</v>
      </c>
      <c r="K60" s="141">
        <v>2.3E-2</v>
      </c>
      <c r="L60" s="141">
        <v>2.5</v>
      </c>
      <c r="M60" t="s">
        <v>386</v>
      </c>
      <c r="N60" t="s">
        <v>204</v>
      </c>
      <c r="P60" s="46"/>
    </row>
    <row r="61" spans="1:16" ht="15.75" x14ac:dyDescent="0.25">
      <c r="A61" s="124" t="s">
        <v>361</v>
      </c>
      <c r="B61" s="125" t="s">
        <v>331</v>
      </c>
      <c r="C61" s="126">
        <v>200</v>
      </c>
      <c r="D61" s="126"/>
      <c r="E61" s="126">
        <v>72</v>
      </c>
      <c r="F61" s="126">
        <v>0.3</v>
      </c>
      <c r="G61" s="126">
        <v>0.01</v>
      </c>
      <c r="H61" s="126">
        <v>17.5</v>
      </c>
      <c r="I61" s="163">
        <v>0.02</v>
      </c>
      <c r="J61" s="163">
        <v>0.89</v>
      </c>
      <c r="K61" s="163">
        <v>0</v>
      </c>
      <c r="L61" s="163">
        <v>0</v>
      </c>
      <c r="M61" t="s">
        <v>189</v>
      </c>
      <c r="P61" s="46"/>
    </row>
    <row r="62" spans="1:16" ht="15.75" x14ac:dyDescent="0.25">
      <c r="A62" s="141" t="s">
        <v>20</v>
      </c>
      <c r="B62" s="142" t="s">
        <v>122</v>
      </c>
      <c r="C62" s="130">
        <v>66</v>
      </c>
      <c r="D62" s="150"/>
      <c r="E62" s="130">
        <v>127.38</v>
      </c>
      <c r="F62" s="130">
        <v>4.09</v>
      </c>
      <c r="G62" s="130">
        <v>0.6</v>
      </c>
      <c r="H62" s="130">
        <v>26.5</v>
      </c>
      <c r="I62" s="163">
        <v>6.6000000000000003E-2</v>
      </c>
      <c r="J62" s="163">
        <v>0</v>
      </c>
      <c r="K62" s="163">
        <v>0</v>
      </c>
      <c r="L62" s="163">
        <v>0.28999999999999998</v>
      </c>
      <c r="M62" t="s">
        <v>197</v>
      </c>
    </row>
    <row r="63" spans="1:16" x14ac:dyDescent="0.25">
      <c r="A63" s="163"/>
      <c r="B63" s="20" t="s">
        <v>16</v>
      </c>
      <c r="C63" s="163"/>
      <c r="D63" s="141"/>
      <c r="E63" s="163">
        <f>SUM(E57:E62)</f>
        <v>801.68</v>
      </c>
      <c r="F63" s="163">
        <f t="shared" ref="F63:L63" si="7">SUM(F57:F62)</f>
        <v>33.650000000000006</v>
      </c>
      <c r="G63" s="163">
        <f t="shared" si="7"/>
        <v>40.11</v>
      </c>
      <c r="H63" s="163">
        <f t="shared" si="7"/>
        <v>87.789999999999992</v>
      </c>
      <c r="I63" s="163">
        <f t="shared" si="7"/>
        <v>0.38100000000000001</v>
      </c>
      <c r="J63" s="163">
        <f t="shared" si="7"/>
        <v>38.940000000000005</v>
      </c>
      <c r="K63" s="163">
        <f t="shared" si="7"/>
        <v>0.11299999999999999</v>
      </c>
      <c r="L63" s="163">
        <f t="shared" si="7"/>
        <v>4.1899999999999995</v>
      </c>
    </row>
    <row r="64" spans="1:16" x14ac:dyDescent="0.25">
      <c r="A64" s="20"/>
      <c r="B64" s="111" t="s">
        <v>31</v>
      </c>
      <c r="C64" s="165"/>
      <c r="D64" s="165"/>
      <c r="E64" s="165">
        <f>E63+E55</f>
        <v>1468.06</v>
      </c>
      <c r="F64" s="165">
        <f t="shared" ref="F64:L64" si="8">F63+F55</f>
        <v>53.436000000000007</v>
      </c>
      <c r="G64" s="165">
        <f t="shared" si="8"/>
        <v>56.129999999999995</v>
      </c>
      <c r="H64" s="165">
        <f t="shared" si="8"/>
        <v>180.02199999999999</v>
      </c>
      <c r="I64" s="165">
        <f t="shared" si="8"/>
        <v>0.67500000000000004</v>
      </c>
      <c r="J64" s="165">
        <f t="shared" si="8"/>
        <v>46.140000000000008</v>
      </c>
      <c r="K64" s="165">
        <f t="shared" si="8"/>
        <v>0.314</v>
      </c>
      <c r="L64" s="165">
        <f t="shared" si="8"/>
        <v>6.2899999999999991</v>
      </c>
    </row>
    <row r="65" spans="1:13" ht="21" customHeight="1" x14ac:dyDescent="0.25">
      <c r="A65" s="242" t="s">
        <v>206</v>
      </c>
      <c r="B65" s="243"/>
      <c r="C65" s="243"/>
      <c r="D65" s="243"/>
      <c r="E65" s="243"/>
      <c r="F65" s="243"/>
      <c r="G65" s="243"/>
      <c r="H65" s="243"/>
      <c r="I65" s="101"/>
      <c r="J65" s="102"/>
      <c r="K65" s="102"/>
      <c r="L65" s="5"/>
    </row>
    <row r="66" spans="1:13" x14ac:dyDescent="0.25">
      <c r="A66" s="20"/>
      <c r="B66" s="245" t="s">
        <v>10</v>
      </c>
      <c r="C66" s="246"/>
      <c r="D66" s="246"/>
      <c r="E66" s="246"/>
      <c r="F66" s="246"/>
      <c r="G66" s="246"/>
      <c r="H66" s="246"/>
      <c r="I66" s="101"/>
      <c r="J66" s="102"/>
      <c r="K66" s="102"/>
      <c r="L66" s="5"/>
    </row>
    <row r="67" spans="1:13" ht="15.75" x14ac:dyDescent="0.25">
      <c r="A67" s="126" t="s">
        <v>339</v>
      </c>
      <c r="B67" s="156" t="s">
        <v>340</v>
      </c>
      <c r="C67" s="126">
        <v>15</v>
      </c>
      <c r="D67" s="126"/>
      <c r="E67" s="126">
        <v>53.7</v>
      </c>
      <c r="F67" s="126">
        <v>3.48</v>
      </c>
      <c r="G67" s="126">
        <v>4.43</v>
      </c>
      <c r="H67" s="126">
        <v>0</v>
      </c>
      <c r="I67" s="141">
        <v>2E-3</v>
      </c>
      <c r="J67" s="141">
        <v>1.0999999999999999E-2</v>
      </c>
      <c r="K67" s="141">
        <v>4.8000000000000001E-2</v>
      </c>
      <c r="L67" s="141"/>
      <c r="M67" t="s">
        <v>183</v>
      </c>
    </row>
    <row r="68" spans="1:13" ht="15.75" x14ac:dyDescent="0.25">
      <c r="A68" s="141" t="s">
        <v>369</v>
      </c>
      <c r="B68" s="125" t="s">
        <v>274</v>
      </c>
      <c r="C68" s="126" t="s">
        <v>62</v>
      </c>
      <c r="D68" s="126"/>
      <c r="E68" s="126">
        <v>265.8</v>
      </c>
      <c r="F68" s="126">
        <v>6.12</v>
      </c>
      <c r="G68" s="126">
        <v>17.7</v>
      </c>
      <c r="H68" s="126">
        <v>28.6</v>
      </c>
      <c r="I68" s="163">
        <v>0.4</v>
      </c>
      <c r="J68" s="163">
        <v>1.6</v>
      </c>
      <c r="K68" s="163">
        <v>0.2</v>
      </c>
      <c r="L68" s="163">
        <v>1.2</v>
      </c>
      <c r="M68" t="s">
        <v>207</v>
      </c>
    </row>
    <row r="69" spans="1:13" ht="15.75" x14ac:dyDescent="0.25">
      <c r="A69" s="127" t="s">
        <v>360</v>
      </c>
      <c r="B69" s="125" t="s">
        <v>13</v>
      </c>
      <c r="C69" s="126">
        <v>200</v>
      </c>
      <c r="D69" s="126"/>
      <c r="E69" s="126">
        <v>63</v>
      </c>
      <c r="F69" s="126">
        <v>1.4</v>
      </c>
      <c r="G69" s="126">
        <v>1.2</v>
      </c>
      <c r="H69" s="126">
        <v>11.4</v>
      </c>
      <c r="I69" s="141">
        <v>5.3999999999999999E-2</v>
      </c>
      <c r="J69" s="141">
        <v>0.39</v>
      </c>
      <c r="K69" s="141">
        <v>9.2999999999999999E-2</v>
      </c>
      <c r="L69" s="141">
        <v>0.6</v>
      </c>
      <c r="M69" t="s">
        <v>208</v>
      </c>
    </row>
    <row r="70" spans="1:13" ht="15.75" x14ac:dyDescent="0.25">
      <c r="A70" s="141" t="s">
        <v>20</v>
      </c>
      <c r="B70" s="142" t="s">
        <v>122</v>
      </c>
      <c r="C70" s="130">
        <v>66</v>
      </c>
      <c r="D70" s="130"/>
      <c r="E70" s="130">
        <v>127.38</v>
      </c>
      <c r="F70" s="130">
        <v>4.09</v>
      </c>
      <c r="G70" s="130">
        <v>0.6</v>
      </c>
      <c r="H70" s="130">
        <v>26.5</v>
      </c>
      <c r="I70" s="163">
        <v>6.6000000000000003E-2</v>
      </c>
      <c r="J70" s="163">
        <v>0</v>
      </c>
      <c r="K70" s="163">
        <v>0</v>
      </c>
      <c r="L70" s="163">
        <v>0.28999999999999998</v>
      </c>
      <c r="M70" t="s">
        <v>184</v>
      </c>
    </row>
    <row r="71" spans="1:13" ht="15.75" x14ac:dyDescent="0.25">
      <c r="A71" s="141"/>
      <c r="B71" s="146" t="s">
        <v>38</v>
      </c>
      <c r="C71" s="163">
        <v>100</v>
      </c>
      <c r="D71" s="163"/>
      <c r="E71" s="163">
        <v>36</v>
      </c>
      <c r="F71" s="163">
        <v>0.29599999999999999</v>
      </c>
      <c r="G71" s="163"/>
      <c r="H71" s="166">
        <v>9.4920000000000009</v>
      </c>
      <c r="I71" s="163">
        <v>8.0000000000000002E-3</v>
      </c>
      <c r="J71" s="163">
        <v>3.7</v>
      </c>
      <c r="K71" s="163"/>
      <c r="L71" s="163"/>
      <c r="M71" t="s">
        <v>387</v>
      </c>
    </row>
    <row r="72" spans="1:13" x14ac:dyDescent="0.25">
      <c r="A72" s="141"/>
      <c r="B72" s="20"/>
      <c r="C72" s="163"/>
      <c r="D72" s="163"/>
      <c r="E72" s="163"/>
      <c r="F72" s="163"/>
      <c r="G72" s="163"/>
      <c r="H72" s="166"/>
      <c r="I72" s="163"/>
      <c r="J72" s="163"/>
      <c r="K72" s="163"/>
      <c r="L72" s="163"/>
    </row>
    <row r="73" spans="1:13" ht="14.25" customHeight="1" x14ac:dyDescent="0.25">
      <c r="A73" s="164"/>
      <c r="B73" s="164" t="s">
        <v>16</v>
      </c>
      <c r="C73" s="141"/>
      <c r="D73" s="141"/>
      <c r="E73" s="141">
        <f t="shared" ref="E73:L73" si="9">SUM(E67:E72)</f>
        <v>545.88</v>
      </c>
      <c r="F73" s="141">
        <f t="shared" si="9"/>
        <v>15.385999999999999</v>
      </c>
      <c r="G73" s="141">
        <f t="shared" si="9"/>
        <v>23.93</v>
      </c>
      <c r="H73" s="141">
        <f t="shared" si="9"/>
        <v>75.992000000000004</v>
      </c>
      <c r="I73" s="141">
        <f t="shared" si="9"/>
        <v>0.53</v>
      </c>
      <c r="J73" s="141">
        <f t="shared" si="9"/>
        <v>5.7010000000000005</v>
      </c>
      <c r="K73" s="141">
        <f t="shared" si="9"/>
        <v>0.34099999999999997</v>
      </c>
      <c r="L73" s="141">
        <f t="shared" si="9"/>
        <v>2.09</v>
      </c>
    </row>
    <row r="74" spans="1:13" ht="15.75" x14ac:dyDescent="0.25">
      <c r="A74" s="164"/>
      <c r="B74" s="164"/>
      <c r="C74" s="141"/>
      <c r="D74" s="141"/>
      <c r="E74" s="126"/>
      <c r="F74" s="126"/>
      <c r="G74" s="126"/>
      <c r="H74" s="126"/>
      <c r="I74" s="141"/>
      <c r="J74" s="141"/>
      <c r="K74" s="141"/>
      <c r="L74" s="141"/>
    </row>
    <row r="75" spans="1:13" x14ac:dyDescent="0.25">
      <c r="A75" s="164"/>
      <c r="B75" s="26" t="s">
        <v>17</v>
      </c>
      <c r="C75" s="141"/>
      <c r="D75" s="141"/>
      <c r="E75" s="141"/>
      <c r="F75" s="141"/>
      <c r="G75" s="141"/>
      <c r="H75" s="167"/>
      <c r="I75" s="163"/>
      <c r="J75" s="163"/>
      <c r="K75" s="163"/>
      <c r="L75" s="163"/>
    </row>
    <row r="76" spans="1:13" x14ac:dyDescent="0.25">
      <c r="A76" s="141" t="s">
        <v>355</v>
      </c>
      <c r="B76" s="164" t="s">
        <v>162</v>
      </c>
      <c r="C76" s="141">
        <v>100</v>
      </c>
      <c r="D76" s="141"/>
      <c r="E76" s="141">
        <v>84</v>
      </c>
      <c r="F76" s="141">
        <v>1.4</v>
      </c>
      <c r="G76" s="141">
        <v>5</v>
      </c>
      <c r="H76" s="167">
        <v>9.1999999999999993</v>
      </c>
      <c r="I76" s="163">
        <v>2.1999999999999999E-2</v>
      </c>
      <c r="J76" s="163">
        <v>5.6909999999999998</v>
      </c>
      <c r="K76" s="163"/>
      <c r="L76" s="163"/>
      <c r="M76" t="s">
        <v>209</v>
      </c>
    </row>
    <row r="77" spans="1:13" x14ac:dyDescent="0.25">
      <c r="A77" s="141" t="s">
        <v>254</v>
      </c>
      <c r="B77" s="164" t="s">
        <v>64</v>
      </c>
      <c r="C77" s="130" t="s">
        <v>66</v>
      </c>
      <c r="D77" s="123"/>
      <c r="E77" s="130">
        <v>187.23</v>
      </c>
      <c r="F77" s="130">
        <v>6.4</v>
      </c>
      <c r="G77" s="130">
        <v>6.04</v>
      </c>
      <c r="H77" s="130">
        <v>26.57</v>
      </c>
      <c r="I77" s="163">
        <v>0.01</v>
      </c>
      <c r="J77" s="163">
        <v>8.25</v>
      </c>
      <c r="K77" s="163">
        <v>1</v>
      </c>
      <c r="L77" s="163">
        <v>0.25</v>
      </c>
      <c r="M77" t="s">
        <v>393</v>
      </c>
    </row>
    <row r="78" spans="1:13" ht="15.75" x14ac:dyDescent="0.25">
      <c r="A78" s="127" t="s">
        <v>306</v>
      </c>
      <c r="B78" s="147" t="s">
        <v>307</v>
      </c>
      <c r="C78" s="126">
        <v>150</v>
      </c>
      <c r="D78" s="126"/>
      <c r="E78" s="126">
        <v>254.2</v>
      </c>
      <c r="F78" s="126">
        <v>19.21</v>
      </c>
      <c r="G78" s="126">
        <v>6.84</v>
      </c>
      <c r="H78" s="126">
        <v>26.84</v>
      </c>
      <c r="I78" s="163">
        <v>0.03</v>
      </c>
      <c r="J78" s="163">
        <v>0.88</v>
      </c>
      <c r="K78" s="163">
        <v>0.13</v>
      </c>
      <c r="L78" s="163"/>
      <c r="M78" t="s">
        <v>210</v>
      </c>
    </row>
    <row r="79" spans="1:13" ht="15.75" x14ac:dyDescent="0.25">
      <c r="A79" s="127" t="s">
        <v>352</v>
      </c>
      <c r="B79" s="125" t="s">
        <v>151</v>
      </c>
      <c r="C79" s="126">
        <v>200</v>
      </c>
      <c r="D79" s="126"/>
      <c r="E79" s="126">
        <v>94</v>
      </c>
      <c r="F79" s="126">
        <v>0.4</v>
      </c>
      <c r="G79" s="126">
        <v>0</v>
      </c>
      <c r="H79" s="126">
        <v>23.6</v>
      </c>
      <c r="I79" s="163">
        <v>0.15</v>
      </c>
      <c r="J79" s="163">
        <v>1.3</v>
      </c>
      <c r="K79" s="163">
        <v>0.04</v>
      </c>
      <c r="L79" s="163">
        <v>0.17</v>
      </c>
      <c r="M79" t="s">
        <v>211</v>
      </c>
    </row>
    <row r="80" spans="1:13" ht="16.5" customHeight="1" x14ac:dyDescent="0.25">
      <c r="A80" s="141" t="s">
        <v>20</v>
      </c>
      <c r="B80" s="142" t="s">
        <v>122</v>
      </c>
      <c r="C80" s="130">
        <v>66</v>
      </c>
      <c r="D80" s="150"/>
      <c r="E80" s="130">
        <v>127.38</v>
      </c>
      <c r="F80" s="130">
        <v>4.09</v>
      </c>
      <c r="G80" s="130">
        <v>0.6</v>
      </c>
      <c r="H80" s="130">
        <v>26.5</v>
      </c>
      <c r="I80" s="163">
        <v>6.6000000000000003E-2</v>
      </c>
      <c r="J80" s="163">
        <v>0</v>
      </c>
      <c r="K80" s="163">
        <v>0</v>
      </c>
      <c r="L80" s="163">
        <v>0.28999999999999998</v>
      </c>
      <c r="M80" t="s">
        <v>212</v>
      </c>
    </row>
    <row r="81" spans="1:21" x14ac:dyDescent="0.25">
      <c r="A81" s="141" t="s">
        <v>20</v>
      </c>
      <c r="B81" s="164" t="s">
        <v>30</v>
      </c>
      <c r="C81" s="141">
        <v>200</v>
      </c>
      <c r="D81" s="141"/>
      <c r="E81" s="141">
        <v>70</v>
      </c>
      <c r="F81" s="141">
        <v>0.3</v>
      </c>
      <c r="G81" s="141">
        <v>0.2</v>
      </c>
      <c r="H81" s="167">
        <v>16.3</v>
      </c>
      <c r="I81" s="163">
        <v>3.2000000000000001E-2</v>
      </c>
      <c r="J81" s="163">
        <v>1.0999999999999999E-2</v>
      </c>
      <c r="K81" s="163">
        <v>0</v>
      </c>
      <c r="L81" s="163">
        <v>0</v>
      </c>
      <c r="M81" t="s">
        <v>198</v>
      </c>
    </row>
    <row r="82" spans="1:21" x14ac:dyDescent="0.25">
      <c r="A82" s="141"/>
      <c r="B82" s="164" t="s">
        <v>16</v>
      </c>
      <c r="C82" s="141"/>
      <c r="D82" s="141"/>
      <c r="E82" s="141">
        <f>SUM(E76:E81)</f>
        <v>816.81000000000006</v>
      </c>
      <c r="F82" s="141">
        <f t="shared" ref="F82:L82" si="10">SUM(F76:F81)</f>
        <v>31.8</v>
      </c>
      <c r="G82" s="141">
        <f t="shared" si="10"/>
        <v>18.68</v>
      </c>
      <c r="H82" s="141">
        <f t="shared" si="10"/>
        <v>129.01000000000002</v>
      </c>
      <c r="I82" s="141">
        <f t="shared" si="10"/>
        <v>0.31000000000000005</v>
      </c>
      <c r="J82" s="141">
        <f t="shared" si="10"/>
        <v>16.131999999999998</v>
      </c>
      <c r="K82" s="141">
        <f t="shared" si="10"/>
        <v>1.17</v>
      </c>
      <c r="L82" s="141">
        <f t="shared" si="10"/>
        <v>0.71</v>
      </c>
    </row>
    <row r="83" spans="1:21" x14ac:dyDescent="0.25">
      <c r="A83" s="141"/>
      <c r="B83" s="111" t="s">
        <v>31</v>
      </c>
      <c r="C83" s="165"/>
      <c r="D83" s="165"/>
      <c r="E83" s="165">
        <f t="shared" ref="E83:L83" si="11">E82+E73</f>
        <v>1362.69</v>
      </c>
      <c r="F83" s="165">
        <f t="shared" si="11"/>
        <v>47.186</v>
      </c>
      <c r="G83" s="165">
        <f t="shared" si="11"/>
        <v>42.61</v>
      </c>
      <c r="H83" s="165">
        <f t="shared" si="11"/>
        <v>205.00200000000001</v>
      </c>
      <c r="I83" s="165">
        <f t="shared" si="11"/>
        <v>0.84000000000000008</v>
      </c>
      <c r="J83" s="165">
        <f t="shared" si="11"/>
        <v>21.832999999999998</v>
      </c>
      <c r="K83" s="165">
        <f t="shared" si="11"/>
        <v>1.5109999999999999</v>
      </c>
      <c r="L83" s="165">
        <f t="shared" si="11"/>
        <v>2.8</v>
      </c>
    </row>
    <row r="84" spans="1:21" ht="29.25" customHeight="1" x14ac:dyDescent="0.25">
      <c r="A84" s="249" t="s">
        <v>213</v>
      </c>
      <c r="B84" s="241"/>
      <c r="C84" s="241"/>
      <c r="D84" s="241"/>
      <c r="E84" s="241"/>
      <c r="F84" s="241"/>
      <c r="G84" s="241"/>
      <c r="H84" s="241"/>
      <c r="I84" s="101"/>
      <c r="J84" s="102"/>
      <c r="K84" s="102"/>
      <c r="L84" s="5"/>
    </row>
    <row r="85" spans="1:21" ht="15.75" customHeight="1" x14ac:dyDescent="0.25">
      <c r="A85" s="141"/>
      <c r="B85" s="240" t="s">
        <v>10</v>
      </c>
      <c r="C85" s="241"/>
      <c r="D85" s="241"/>
      <c r="E85" s="241"/>
      <c r="F85" s="241"/>
      <c r="G85" s="241"/>
      <c r="H85" s="241"/>
      <c r="I85" s="101"/>
      <c r="J85" s="102"/>
      <c r="K85" s="102"/>
      <c r="L85" s="5"/>
    </row>
    <row r="86" spans="1:21" ht="16.5" customHeight="1" x14ac:dyDescent="0.25">
      <c r="A86" s="124" t="s">
        <v>275</v>
      </c>
      <c r="B86" s="182" t="s">
        <v>408</v>
      </c>
      <c r="C86" s="163" t="s">
        <v>39</v>
      </c>
      <c r="D86" s="163"/>
      <c r="E86" s="126">
        <v>413.59</v>
      </c>
      <c r="F86" s="126">
        <v>26.59</v>
      </c>
      <c r="G86" s="126">
        <v>21.55</v>
      </c>
      <c r="H86" s="126">
        <v>33.58</v>
      </c>
      <c r="I86" s="141">
        <v>8.2000000000000003E-2</v>
      </c>
      <c r="J86" s="141">
        <v>0.27500000000000002</v>
      </c>
      <c r="K86" s="141">
        <v>0.129</v>
      </c>
      <c r="L86" s="141">
        <v>2.1</v>
      </c>
      <c r="M86" t="s">
        <v>214</v>
      </c>
    </row>
    <row r="87" spans="1:21" ht="15.75" x14ac:dyDescent="0.25">
      <c r="A87" s="127" t="s">
        <v>357</v>
      </c>
      <c r="B87" s="125" t="s">
        <v>74</v>
      </c>
      <c r="C87" s="126">
        <v>200</v>
      </c>
      <c r="D87" s="126"/>
      <c r="E87" s="126">
        <v>38</v>
      </c>
      <c r="F87" s="126">
        <v>0.2</v>
      </c>
      <c r="G87" s="126">
        <v>0.1</v>
      </c>
      <c r="H87" s="126">
        <v>9.3000000000000007</v>
      </c>
      <c r="I87" s="163">
        <v>0</v>
      </c>
      <c r="J87" s="163">
        <v>0.18</v>
      </c>
      <c r="K87" s="163">
        <v>0</v>
      </c>
      <c r="L87" s="163">
        <v>0</v>
      </c>
      <c r="M87" t="s">
        <v>220</v>
      </c>
    </row>
    <row r="88" spans="1:21" ht="15.75" x14ac:dyDescent="0.25">
      <c r="A88" s="163" t="s">
        <v>20</v>
      </c>
      <c r="B88" s="142" t="s">
        <v>122</v>
      </c>
      <c r="C88" s="130">
        <v>66</v>
      </c>
      <c r="D88" s="130"/>
      <c r="E88" s="130">
        <v>127.38</v>
      </c>
      <c r="F88" s="130">
        <v>4.09</v>
      </c>
      <c r="G88" s="130">
        <v>0.6</v>
      </c>
      <c r="H88" s="130">
        <v>26.5</v>
      </c>
      <c r="I88" s="163">
        <v>6.6000000000000003E-2</v>
      </c>
      <c r="J88" s="163">
        <v>0</v>
      </c>
      <c r="K88" s="163">
        <v>0</v>
      </c>
      <c r="L88" s="163">
        <v>0.28999999999999998</v>
      </c>
      <c r="M88" t="s">
        <v>184</v>
      </c>
    </row>
    <row r="89" spans="1:21" x14ac:dyDescent="0.25">
      <c r="A89" s="163"/>
      <c r="B89" s="164" t="s">
        <v>38</v>
      </c>
      <c r="C89" s="163">
        <v>100</v>
      </c>
      <c r="D89" s="163"/>
      <c r="E89" s="163">
        <v>36</v>
      </c>
      <c r="F89" s="163">
        <v>0.29599999999999999</v>
      </c>
      <c r="G89" s="163"/>
      <c r="H89" s="166">
        <v>9.4920000000000009</v>
      </c>
      <c r="I89" s="163">
        <v>8.0000000000000002E-3</v>
      </c>
      <c r="J89" s="163">
        <v>3.7</v>
      </c>
      <c r="K89" s="163"/>
      <c r="L89" s="163"/>
      <c r="P89" s="2"/>
      <c r="Q89" s="2"/>
      <c r="R89" s="2"/>
      <c r="S89" s="2"/>
      <c r="T89" s="2"/>
      <c r="U89" s="2"/>
    </row>
    <row r="90" spans="1:21" x14ac:dyDescent="0.25">
      <c r="A90" s="20"/>
      <c r="B90" s="20" t="s">
        <v>16</v>
      </c>
      <c r="C90" s="163"/>
      <c r="D90" s="163"/>
      <c r="E90" s="163">
        <f>SUM(E86:E89)</f>
        <v>614.97</v>
      </c>
      <c r="F90" s="163">
        <f t="shared" ref="F90:L90" si="12">SUM(F86:F89)</f>
        <v>31.175999999999998</v>
      </c>
      <c r="G90" s="163">
        <f t="shared" si="12"/>
        <v>22.250000000000004</v>
      </c>
      <c r="H90" s="163">
        <f t="shared" si="12"/>
        <v>78.872</v>
      </c>
      <c r="I90" s="163">
        <f t="shared" si="12"/>
        <v>0.15600000000000003</v>
      </c>
      <c r="J90" s="163">
        <f t="shared" si="12"/>
        <v>4.1550000000000002</v>
      </c>
      <c r="K90" s="163">
        <f t="shared" si="12"/>
        <v>0.129</v>
      </c>
      <c r="L90" s="163">
        <f t="shared" si="12"/>
        <v>2.39</v>
      </c>
    </row>
    <row r="91" spans="1:21" x14ac:dyDescent="0.25">
      <c r="A91" s="20"/>
      <c r="B91" s="18" t="s">
        <v>17</v>
      </c>
      <c r="C91" s="163"/>
      <c r="D91" s="163"/>
      <c r="E91" s="163"/>
      <c r="F91" s="163"/>
      <c r="G91" s="163"/>
      <c r="H91" s="166"/>
      <c r="I91" s="163"/>
      <c r="J91" s="163"/>
      <c r="K91" s="163"/>
      <c r="L91" s="163"/>
    </row>
    <row r="92" spans="1:21" x14ac:dyDescent="0.25">
      <c r="A92" s="179"/>
      <c r="B92" s="164" t="s">
        <v>163</v>
      </c>
      <c r="C92" s="141">
        <v>100</v>
      </c>
      <c r="D92" s="141"/>
      <c r="E92" s="141">
        <v>76</v>
      </c>
      <c r="F92" s="141">
        <v>1.43</v>
      </c>
      <c r="G92" s="141">
        <v>4.99</v>
      </c>
      <c r="H92" s="167">
        <v>8.32</v>
      </c>
      <c r="I92" s="163">
        <v>2.1999999999999999E-2</v>
      </c>
      <c r="J92" s="163">
        <v>5.6909999999999998</v>
      </c>
      <c r="K92" s="163"/>
      <c r="L92" s="163"/>
      <c r="M92" t="s">
        <v>215</v>
      </c>
    </row>
    <row r="93" spans="1:21" ht="30" x14ac:dyDescent="0.25">
      <c r="A93" s="177" t="s">
        <v>245</v>
      </c>
      <c r="B93" s="170" t="s">
        <v>71</v>
      </c>
      <c r="C93" s="126">
        <v>250</v>
      </c>
      <c r="D93" s="126"/>
      <c r="E93" s="126">
        <v>192.07</v>
      </c>
      <c r="F93" s="126">
        <v>10.210000000000001</v>
      </c>
      <c r="G93" s="126">
        <v>11.3</v>
      </c>
      <c r="H93" s="126">
        <v>19.579999999999998</v>
      </c>
      <c r="I93" s="163">
        <v>0.12</v>
      </c>
      <c r="J93" s="163">
        <v>12.7</v>
      </c>
      <c r="K93" s="163">
        <v>1</v>
      </c>
      <c r="L93" s="163">
        <v>1.5</v>
      </c>
      <c r="M93" t="s">
        <v>392</v>
      </c>
    </row>
    <row r="94" spans="1:21" ht="15.75" x14ac:dyDescent="0.25">
      <c r="A94" s="141" t="s">
        <v>370</v>
      </c>
      <c r="B94" s="146" t="s">
        <v>164</v>
      </c>
      <c r="C94" s="130">
        <v>75</v>
      </c>
      <c r="D94" s="123"/>
      <c r="E94" s="130">
        <v>97</v>
      </c>
      <c r="F94" s="130">
        <v>9.1999999999999993</v>
      </c>
      <c r="G94" s="130">
        <v>1.4</v>
      </c>
      <c r="H94" s="130">
        <v>11.8</v>
      </c>
      <c r="I94" s="163">
        <v>0.1</v>
      </c>
      <c r="J94" s="163">
        <v>5.4</v>
      </c>
      <c r="K94" s="163">
        <v>0.8</v>
      </c>
      <c r="L94" s="163">
        <v>2.8</v>
      </c>
      <c r="M94" t="s">
        <v>216</v>
      </c>
    </row>
    <row r="95" spans="1:21" ht="15.75" x14ac:dyDescent="0.25">
      <c r="A95" s="127" t="s">
        <v>280</v>
      </c>
      <c r="B95" s="125" t="s">
        <v>281</v>
      </c>
      <c r="C95" s="126">
        <v>150</v>
      </c>
      <c r="D95" s="126"/>
      <c r="E95" s="126">
        <v>162.65</v>
      </c>
      <c r="F95" s="141">
        <v>4.7510000000000003</v>
      </c>
      <c r="G95" s="141">
        <v>5.306</v>
      </c>
      <c r="H95" s="141">
        <v>25.54</v>
      </c>
      <c r="I95" s="141">
        <v>0.32200000000000001</v>
      </c>
      <c r="J95" s="141"/>
      <c r="K95" s="141">
        <v>1.2999999999999999E-2</v>
      </c>
      <c r="L95" s="141"/>
      <c r="M95" t="s">
        <v>217</v>
      </c>
    </row>
    <row r="96" spans="1:21" ht="15.75" x14ac:dyDescent="0.25">
      <c r="A96" s="124" t="s">
        <v>350</v>
      </c>
      <c r="B96" s="125" t="s">
        <v>331</v>
      </c>
      <c r="C96" s="126">
        <v>200</v>
      </c>
      <c r="D96" s="126"/>
      <c r="E96" s="126">
        <v>72</v>
      </c>
      <c r="F96" s="126">
        <v>0.3</v>
      </c>
      <c r="G96" s="126">
        <v>0.01</v>
      </c>
      <c r="H96" s="126">
        <v>17.5</v>
      </c>
      <c r="I96" s="163">
        <v>0.02</v>
      </c>
      <c r="J96" s="163">
        <v>0.89</v>
      </c>
      <c r="K96" s="163">
        <v>0</v>
      </c>
      <c r="L96" s="163">
        <v>0</v>
      </c>
      <c r="M96" t="s">
        <v>205</v>
      </c>
    </row>
    <row r="97" spans="1:13" ht="15.75" x14ac:dyDescent="0.25">
      <c r="A97" s="141" t="s">
        <v>20</v>
      </c>
      <c r="B97" s="142" t="s">
        <v>122</v>
      </c>
      <c r="C97" s="130">
        <v>66</v>
      </c>
      <c r="D97" s="130"/>
      <c r="E97" s="130">
        <v>127.38</v>
      </c>
      <c r="F97" s="130">
        <v>4.09</v>
      </c>
      <c r="G97" s="130">
        <v>0.6</v>
      </c>
      <c r="H97" s="130">
        <v>26.5</v>
      </c>
      <c r="I97" s="163">
        <v>6.6000000000000003E-2</v>
      </c>
      <c r="J97" s="163">
        <v>0</v>
      </c>
      <c r="K97" s="163">
        <v>0</v>
      </c>
      <c r="L97" s="163">
        <v>0.28999999999999998</v>
      </c>
      <c r="M97" t="s">
        <v>184</v>
      </c>
    </row>
    <row r="98" spans="1:13" x14ac:dyDescent="0.25">
      <c r="A98" s="141" t="s">
        <v>20</v>
      </c>
      <c r="B98" s="164" t="s">
        <v>30</v>
      </c>
      <c r="C98" s="141">
        <v>200</v>
      </c>
      <c r="D98" s="141"/>
      <c r="E98" s="141">
        <v>70</v>
      </c>
      <c r="F98" s="141">
        <v>0.3</v>
      </c>
      <c r="G98" s="141">
        <v>0.2</v>
      </c>
      <c r="H98" s="167">
        <v>16.3</v>
      </c>
      <c r="I98" s="163">
        <v>3.2000000000000001E-2</v>
      </c>
      <c r="J98" s="163">
        <v>1.0999999999999999E-2</v>
      </c>
      <c r="K98" s="163">
        <v>0</v>
      </c>
      <c r="L98" s="163">
        <v>0</v>
      </c>
      <c r="M98" t="s">
        <v>198</v>
      </c>
    </row>
    <row r="99" spans="1:13" x14ac:dyDescent="0.25">
      <c r="A99" s="141"/>
      <c r="B99" s="164" t="s">
        <v>16</v>
      </c>
      <c r="C99" s="141"/>
      <c r="D99" s="141"/>
      <c r="E99" s="141">
        <f>SUM(E92:E98)</f>
        <v>797.1</v>
      </c>
      <c r="F99" s="141">
        <f t="shared" ref="F99:L99" si="13">SUM(F92:F98)</f>
        <v>30.281000000000002</v>
      </c>
      <c r="G99" s="141">
        <f t="shared" si="13"/>
        <v>23.806000000000001</v>
      </c>
      <c r="H99" s="141">
        <f t="shared" si="13"/>
        <v>125.54</v>
      </c>
      <c r="I99" s="141">
        <f t="shared" si="13"/>
        <v>0.68200000000000016</v>
      </c>
      <c r="J99" s="141">
        <f t="shared" si="13"/>
        <v>24.691999999999997</v>
      </c>
      <c r="K99" s="141">
        <f t="shared" si="13"/>
        <v>1.8129999999999999</v>
      </c>
      <c r="L99" s="141">
        <f t="shared" si="13"/>
        <v>4.59</v>
      </c>
    </row>
    <row r="100" spans="1:13" x14ac:dyDescent="0.25">
      <c r="A100" s="141"/>
      <c r="B100" s="111" t="s">
        <v>31</v>
      </c>
      <c r="C100" s="165"/>
      <c r="D100" s="165"/>
      <c r="E100" s="165">
        <f>E99+E90</f>
        <v>1412.0700000000002</v>
      </c>
      <c r="F100" s="165">
        <f t="shared" ref="F100:L100" si="14">F99+F90</f>
        <v>61.457000000000001</v>
      </c>
      <c r="G100" s="165">
        <f t="shared" si="14"/>
        <v>46.056000000000004</v>
      </c>
      <c r="H100" s="165">
        <f t="shared" si="14"/>
        <v>204.41200000000001</v>
      </c>
      <c r="I100" s="165">
        <f t="shared" si="14"/>
        <v>0.83800000000000019</v>
      </c>
      <c r="J100" s="165">
        <f t="shared" si="14"/>
        <v>28.846999999999998</v>
      </c>
      <c r="K100" s="165">
        <f t="shared" si="14"/>
        <v>1.9419999999999999</v>
      </c>
      <c r="L100" s="165">
        <f t="shared" si="14"/>
        <v>6.98</v>
      </c>
    </row>
    <row r="101" spans="1:13" x14ac:dyDescent="0.25">
      <c r="A101" s="249"/>
      <c r="B101" s="241"/>
      <c r="C101" s="241"/>
      <c r="D101" s="241"/>
      <c r="E101" s="241"/>
      <c r="F101" s="241"/>
      <c r="G101" s="241"/>
      <c r="H101" s="241"/>
      <c r="I101" s="101"/>
      <c r="J101" s="102"/>
      <c r="K101" s="102"/>
      <c r="L101" s="5"/>
    </row>
    <row r="102" spans="1:13" x14ac:dyDescent="0.25">
      <c r="A102" s="249" t="s">
        <v>218</v>
      </c>
      <c r="B102" s="251"/>
      <c r="C102" s="251"/>
      <c r="D102" s="251"/>
      <c r="E102" s="251"/>
      <c r="F102" s="251"/>
      <c r="G102" s="251"/>
      <c r="H102" s="251"/>
      <c r="I102" s="101"/>
      <c r="J102" s="102"/>
      <c r="K102" s="102"/>
      <c r="L102" s="5"/>
    </row>
    <row r="103" spans="1:13" x14ac:dyDescent="0.25">
      <c r="A103" s="164"/>
      <c r="B103" s="240" t="s">
        <v>10</v>
      </c>
      <c r="C103" s="241"/>
      <c r="D103" s="241"/>
      <c r="E103" s="241"/>
      <c r="F103" s="241"/>
      <c r="G103" s="241"/>
      <c r="H103" s="241"/>
      <c r="I103" s="101"/>
      <c r="J103" s="102"/>
      <c r="K103" s="102"/>
      <c r="L103" s="5"/>
    </row>
    <row r="104" spans="1:13" ht="15.75" x14ac:dyDescent="0.25">
      <c r="A104" s="126"/>
      <c r="B104" s="156"/>
      <c r="C104" s="126"/>
      <c r="D104" s="126"/>
      <c r="E104" s="126"/>
      <c r="F104" s="126"/>
      <c r="G104" s="126"/>
      <c r="H104" s="126"/>
      <c r="I104" s="141"/>
      <c r="J104" s="141"/>
      <c r="K104" s="141"/>
      <c r="L104" s="141"/>
    </row>
    <row r="105" spans="1:13" ht="15.75" x14ac:dyDescent="0.25">
      <c r="A105" s="141" t="s">
        <v>369</v>
      </c>
      <c r="B105" s="139" t="s">
        <v>270</v>
      </c>
      <c r="C105" s="180" t="s">
        <v>62</v>
      </c>
      <c r="D105" s="126"/>
      <c r="E105" s="126">
        <v>285.67</v>
      </c>
      <c r="F105" s="126">
        <v>6.92</v>
      </c>
      <c r="G105" s="126">
        <v>10.5</v>
      </c>
      <c r="H105" s="126">
        <v>32.68</v>
      </c>
      <c r="I105" s="141">
        <v>5.3999999999999999E-2</v>
      </c>
      <c r="J105" s="141">
        <v>0.39</v>
      </c>
      <c r="K105" s="141">
        <v>9.2999999999999999E-2</v>
      </c>
      <c r="L105" s="141">
        <v>0.6</v>
      </c>
      <c r="M105" t="s">
        <v>219</v>
      </c>
    </row>
    <row r="106" spans="1:13" ht="15.75" x14ac:dyDescent="0.25">
      <c r="A106" s="127" t="s">
        <v>365</v>
      </c>
      <c r="B106" s="139" t="s">
        <v>332</v>
      </c>
      <c r="C106" s="126">
        <v>200</v>
      </c>
      <c r="D106" s="126"/>
      <c r="E106" s="126">
        <v>76</v>
      </c>
      <c r="F106" s="126">
        <v>0</v>
      </c>
      <c r="G106" s="126">
        <v>0</v>
      </c>
      <c r="H106" s="126">
        <v>19</v>
      </c>
      <c r="I106" s="141">
        <v>0</v>
      </c>
      <c r="J106" s="141">
        <v>15</v>
      </c>
      <c r="K106" s="141">
        <v>0</v>
      </c>
      <c r="L106" s="141">
        <v>0</v>
      </c>
    </row>
    <row r="107" spans="1:13" ht="15.75" x14ac:dyDescent="0.25">
      <c r="A107" s="141" t="s">
        <v>20</v>
      </c>
      <c r="B107" s="142" t="s">
        <v>122</v>
      </c>
      <c r="C107" s="130">
        <v>66</v>
      </c>
      <c r="D107" s="130"/>
      <c r="E107" s="130">
        <v>127.38</v>
      </c>
      <c r="F107" s="130">
        <v>4.09</v>
      </c>
      <c r="G107" s="130">
        <v>0.6</v>
      </c>
      <c r="H107" s="130">
        <v>26.5</v>
      </c>
      <c r="I107" s="163">
        <v>6.6000000000000003E-2</v>
      </c>
      <c r="J107" s="163">
        <v>0</v>
      </c>
      <c r="K107" s="163">
        <v>0</v>
      </c>
      <c r="L107" s="163">
        <v>0.28999999999999998</v>
      </c>
    </row>
    <row r="108" spans="1:13" x14ac:dyDescent="0.25">
      <c r="A108" s="141"/>
      <c r="B108" s="20" t="s">
        <v>38</v>
      </c>
      <c r="C108" s="163">
        <v>100</v>
      </c>
      <c r="D108" s="163"/>
      <c r="E108" s="163">
        <v>36</v>
      </c>
      <c r="F108" s="163">
        <v>0.29599999999999999</v>
      </c>
      <c r="G108" s="163"/>
      <c r="H108" s="166">
        <v>9.4920000000000009</v>
      </c>
      <c r="I108" s="163">
        <v>8.0000000000000002E-3</v>
      </c>
      <c r="J108" s="163">
        <v>3.7</v>
      </c>
      <c r="K108" s="163"/>
      <c r="L108" s="163"/>
    </row>
    <row r="109" spans="1:13" ht="15.75" x14ac:dyDescent="0.25">
      <c r="A109" s="126"/>
      <c r="B109" s="156"/>
      <c r="C109" s="126"/>
      <c r="D109" s="126"/>
      <c r="E109" s="126"/>
      <c r="F109" s="126"/>
      <c r="G109" s="126"/>
      <c r="H109" s="126"/>
      <c r="I109" s="163"/>
      <c r="J109" s="163"/>
      <c r="K109" s="163"/>
      <c r="L109" s="163"/>
    </row>
    <row r="110" spans="1:13" x14ac:dyDescent="0.25">
      <c r="A110" s="163"/>
      <c r="B110" s="20" t="s">
        <v>16</v>
      </c>
      <c r="C110" s="163"/>
      <c r="D110" s="141"/>
      <c r="E110" s="163">
        <f>SUM(E104:E109)</f>
        <v>525.04999999999995</v>
      </c>
      <c r="F110" s="163">
        <f t="shared" ref="F110:L110" si="15">SUM(F105:F109)</f>
        <v>11.305999999999999</v>
      </c>
      <c r="G110" s="163">
        <f t="shared" si="15"/>
        <v>11.1</v>
      </c>
      <c r="H110" s="163">
        <f t="shared" si="15"/>
        <v>87.672000000000011</v>
      </c>
      <c r="I110" s="163">
        <f t="shared" si="15"/>
        <v>0.128</v>
      </c>
      <c r="J110" s="163">
        <f t="shared" si="15"/>
        <v>19.09</v>
      </c>
      <c r="K110" s="163">
        <f t="shared" si="15"/>
        <v>9.2999999999999999E-2</v>
      </c>
      <c r="L110" s="163">
        <f t="shared" si="15"/>
        <v>0.8899999999999999</v>
      </c>
    </row>
    <row r="111" spans="1:13" x14ac:dyDescent="0.25">
      <c r="A111" s="20"/>
      <c r="B111" s="18" t="s">
        <v>17</v>
      </c>
      <c r="C111" s="163"/>
      <c r="D111" s="163"/>
      <c r="E111" s="163"/>
      <c r="F111" s="163"/>
      <c r="G111" s="163"/>
      <c r="H111" s="166"/>
      <c r="I111" s="163"/>
      <c r="J111" s="163"/>
      <c r="K111" s="163"/>
      <c r="L111" s="163"/>
    </row>
    <row r="112" spans="1:13" x14ac:dyDescent="0.25">
      <c r="A112" s="164" t="s">
        <v>262</v>
      </c>
      <c r="B112" s="20" t="s">
        <v>41</v>
      </c>
      <c r="C112" s="163">
        <v>80</v>
      </c>
      <c r="D112" s="163"/>
      <c r="E112" s="163">
        <v>13</v>
      </c>
      <c r="F112" s="163">
        <v>0.64</v>
      </c>
      <c r="G112" s="163"/>
      <c r="H112" s="166">
        <v>2.56</v>
      </c>
      <c r="I112" s="163">
        <v>1.2E-2</v>
      </c>
      <c r="J112" s="163">
        <v>0.99199999999999999</v>
      </c>
      <c r="K112" s="163"/>
      <c r="L112" s="163"/>
      <c r="M112" t="s">
        <v>194</v>
      </c>
    </row>
    <row r="113" spans="1:16" ht="30" x14ac:dyDescent="0.25">
      <c r="A113" s="141" t="s">
        <v>241</v>
      </c>
      <c r="B113" s="170" t="s">
        <v>42</v>
      </c>
      <c r="C113" s="126">
        <v>250</v>
      </c>
      <c r="D113" s="126"/>
      <c r="E113" s="126">
        <v>165.67</v>
      </c>
      <c r="F113" s="126">
        <v>8.92</v>
      </c>
      <c r="G113" s="126">
        <v>8.07</v>
      </c>
      <c r="H113" s="126">
        <v>14.49</v>
      </c>
      <c r="I113" s="163">
        <v>0.05</v>
      </c>
      <c r="J113" s="163">
        <v>11.3</v>
      </c>
      <c r="K113" s="163">
        <v>0.01</v>
      </c>
      <c r="L113" s="163">
        <v>0.5</v>
      </c>
      <c r="M113" t="s">
        <v>390</v>
      </c>
    </row>
    <row r="114" spans="1:16" x14ac:dyDescent="0.25">
      <c r="A114" s="141" t="s">
        <v>371</v>
      </c>
      <c r="B114" s="164" t="s">
        <v>76</v>
      </c>
      <c r="C114" s="141">
        <v>243</v>
      </c>
      <c r="D114" s="141"/>
      <c r="E114" s="130">
        <v>365.7</v>
      </c>
      <c r="F114" s="130">
        <v>26.4</v>
      </c>
      <c r="G114" s="130">
        <v>19.3</v>
      </c>
      <c r="H114" s="130">
        <v>21.7</v>
      </c>
      <c r="I114" s="163">
        <v>0.25</v>
      </c>
      <c r="J114" s="163">
        <v>13.3</v>
      </c>
      <c r="K114" s="163">
        <v>0.23</v>
      </c>
      <c r="L114" s="163">
        <v>2.8</v>
      </c>
      <c r="M114" t="s">
        <v>391</v>
      </c>
    </row>
    <row r="115" spans="1:16" ht="15.75" x14ac:dyDescent="0.25">
      <c r="A115" s="141" t="s">
        <v>351</v>
      </c>
      <c r="B115" s="125" t="s">
        <v>45</v>
      </c>
      <c r="C115" s="126">
        <v>200</v>
      </c>
      <c r="D115" s="126"/>
      <c r="E115" s="126">
        <v>142</v>
      </c>
      <c r="F115" s="126">
        <v>0.2</v>
      </c>
      <c r="G115" s="126">
        <v>0</v>
      </c>
      <c r="H115" s="126">
        <v>35.799999999999997</v>
      </c>
      <c r="I115" s="163">
        <v>0.02</v>
      </c>
      <c r="J115" s="163">
        <v>0.4</v>
      </c>
      <c r="K115" s="163">
        <v>0</v>
      </c>
      <c r="L115" s="163">
        <v>2.5</v>
      </c>
      <c r="M115" t="s">
        <v>221</v>
      </c>
    </row>
    <row r="116" spans="1:16" ht="15.75" x14ac:dyDescent="0.25">
      <c r="A116" s="141" t="s">
        <v>20</v>
      </c>
      <c r="B116" s="142" t="s">
        <v>122</v>
      </c>
      <c r="C116" s="130">
        <v>66</v>
      </c>
      <c r="D116" s="130"/>
      <c r="E116" s="130">
        <v>127.38</v>
      </c>
      <c r="F116" s="130">
        <v>4.09</v>
      </c>
      <c r="G116" s="130">
        <v>0.6</v>
      </c>
      <c r="H116" s="130">
        <v>26.5</v>
      </c>
      <c r="I116" s="163">
        <v>6.6000000000000003E-2</v>
      </c>
      <c r="J116" s="163">
        <v>0</v>
      </c>
      <c r="K116" s="163">
        <v>0</v>
      </c>
      <c r="L116" s="163">
        <v>0.28999999999999998</v>
      </c>
    </row>
    <row r="117" spans="1:16" x14ac:dyDescent="0.25">
      <c r="A117" s="141" t="s">
        <v>20</v>
      </c>
      <c r="B117" s="164" t="s">
        <v>30</v>
      </c>
      <c r="C117" s="141">
        <v>200</v>
      </c>
      <c r="D117" s="141"/>
      <c r="E117" s="141">
        <v>70</v>
      </c>
      <c r="F117" s="141">
        <v>0.3</v>
      </c>
      <c r="G117" s="141">
        <v>0.2</v>
      </c>
      <c r="H117" s="167">
        <v>16.3</v>
      </c>
      <c r="I117" s="163">
        <v>3.2000000000000001E-2</v>
      </c>
      <c r="J117" s="163">
        <v>1.0999999999999999E-2</v>
      </c>
      <c r="K117" s="163">
        <v>0</v>
      </c>
      <c r="L117" s="163">
        <v>0</v>
      </c>
    </row>
    <row r="118" spans="1:16" x14ac:dyDescent="0.25">
      <c r="A118" s="141"/>
      <c r="B118" s="164" t="s">
        <v>16</v>
      </c>
      <c r="C118" s="141"/>
      <c r="D118" s="141"/>
      <c r="E118" s="141">
        <f>SUM(E112:E117)</f>
        <v>883.75</v>
      </c>
      <c r="F118" s="141">
        <f t="shared" ref="F118:L118" si="16">SUM(F112:F117)</f>
        <v>40.549999999999997</v>
      </c>
      <c r="G118" s="141">
        <f t="shared" si="16"/>
        <v>28.17</v>
      </c>
      <c r="H118" s="141">
        <f t="shared" si="16"/>
        <v>117.35</v>
      </c>
      <c r="I118" s="141">
        <f t="shared" si="16"/>
        <v>0.43000000000000005</v>
      </c>
      <c r="J118" s="141">
        <f t="shared" si="16"/>
        <v>26.003</v>
      </c>
      <c r="K118" s="141">
        <f t="shared" si="16"/>
        <v>0.24000000000000002</v>
      </c>
      <c r="L118" s="141">
        <f t="shared" si="16"/>
        <v>6.09</v>
      </c>
    </row>
    <row r="119" spans="1:16" x14ac:dyDescent="0.25">
      <c r="A119" s="141"/>
      <c r="B119" s="111" t="s">
        <v>31</v>
      </c>
      <c r="C119" s="165"/>
      <c r="D119" s="165"/>
      <c r="E119" s="165">
        <f>E118+E110</f>
        <v>1408.8</v>
      </c>
      <c r="F119" s="165">
        <f t="shared" ref="F119:L119" si="17">F118+F110</f>
        <v>51.855999999999995</v>
      </c>
      <c r="G119" s="165">
        <f t="shared" si="17"/>
        <v>39.270000000000003</v>
      </c>
      <c r="H119" s="165">
        <f t="shared" si="17"/>
        <v>205.02199999999999</v>
      </c>
      <c r="I119" s="165">
        <f t="shared" si="17"/>
        <v>0.55800000000000005</v>
      </c>
      <c r="J119" s="165">
        <f t="shared" si="17"/>
        <v>45.093000000000004</v>
      </c>
      <c r="K119" s="165">
        <f t="shared" si="17"/>
        <v>0.33300000000000002</v>
      </c>
      <c r="L119" s="165">
        <f t="shared" si="17"/>
        <v>6.9799999999999995</v>
      </c>
    </row>
    <row r="120" spans="1:16" x14ac:dyDescent="0.25">
      <c r="A120" s="249" t="s">
        <v>222</v>
      </c>
      <c r="B120" s="241"/>
      <c r="C120" s="241"/>
      <c r="D120" s="241"/>
      <c r="E120" s="241"/>
      <c r="F120" s="241"/>
      <c r="G120" s="241"/>
      <c r="H120" s="241"/>
      <c r="I120" s="101"/>
      <c r="J120" s="102"/>
      <c r="K120" s="102"/>
      <c r="L120" s="5"/>
    </row>
    <row r="121" spans="1:16" x14ac:dyDescent="0.25">
      <c r="A121" s="164"/>
      <c r="B121" s="240" t="s">
        <v>10</v>
      </c>
      <c r="C121" s="241"/>
      <c r="D121" s="241"/>
      <c r="E121" s="241"/>
      <c r="F121" s="241"/>
      <c r="G121" s="241"/>
      <c r="H121" s="241"/>
      <c r="I121" s="101"/>
      <c r="J121" s="102"/>
      <c r="K121" s="102"/>
      <c r="L121" s="5"/>
    </row>
    <row r="122" spans="1:16" ht="15.75" x14ac:dyDescent="0.25">
      <c r="A122" s="126" t="s">
        <v>339</v>
      </c>
      <c r="B122" s="156" t="s">
        <v>340</v>
      </c>
      <c r="C122" s="126">
        <v>15</v>
      </c>
      <c r="D122" s="126"/>
      <c r="E122" s="126">
        <v>53.7</v>
      </c>
      <c r="F122" s="126">
        <v>3.48</v>
      </c>
      <c r="G122" s="126">
        <v>4.43</v>
      </c>
      <c r="H122" s="126">
        <v>0</v>
      </c>
      <c r="I122" s="141">
        <v>2E-3</v>
      </c>
      <c r="J122" s="141">
        <v>1.0999999999999999E-2</v>
      </c>
      <c r="K122" s="141">
        <v>4.8000000000000001E-2</v>
      </c>
      <c r="L122" s="141"/>
      <c r="M122" t="s">
        <v>421</v>
      </c>
    </row>
    <row r="123" spans="1:16" ht="15.75" x14ac:dyDescent="0.25">
      <c r="A123" s="141" t="s">
        <v>369</v>
      </c>
      <c r="B123" s="164" t="s">
        <v>223</v>
      </c>
      <c r="C123" s="163" t="s">
        <v>62</v>
      </c>
      <c r="D123" s="163"/>
      <c r="E123" s="126">
        <v>275.2</v>
      </c>
      <c r="F123" s="126">
        <v>6.3</v>
      </c>
      <c r="G123" s="126">
        <v>13.83</v>
      </c>
      <c r="H123" s="126">
        <v>31.37</v>
      </c>
      <c r="I123" s="163">
        <v>0.4</v>
      </c>
      <c r="J123" s="163">
        <v>1.6</v>
      </c>
      <c r="K123" s="163">
        <v>0.2</v>
      </c>
      <c r="L123" s="163">
        <v>1.2</v>
      </c>
      <c r="M123" t="s">
        <v>224</v>
      </c>
    </row>
    <row r="124" spans="1:16" ht="15.75" x14ac:dyDescent="0.25">
      <c r="A124" s="127" t="s">
        <v>360</v>
      </c>
      <c r="B124" s="125" t="s">
        <v>13</v>
      </c>
      <c r="C124" s="126">
        <v>200</v>
      </c>
      <c r="D124" s="126"/>
      <c r="E124" s="126">
        <v>63</v>
      </c>
      <c r="F124" s="126">
        <v>1.4</v>
      </c>
      <c r="G124" s="126">
        <v>1.2</v>
      </c>
      <c r="H124" s="126">
        <v>11.4</v>
      </c>
      <c r="I124" s="141">
        <v>5.3999999999999999E-2</v>
      </c>
      <c r="J124" s="141">
        <v>0.39</v>
      </c>
      <c r="K124" s="141">
        <v>9.2999999999999999E-2</v>
      </c>
      <c r="L124" s="141">
        <v>0.6</v>
      </c>
      <c r="M124" t="s">
        <v>208</v>
      </c>
    </row>
    <row r="125" spans="1:16" ht="15.75" x14ac:dyDescent="0.25">
      <c r="A125" s="141" t="s">
        <v>20</v>
      </c>
      <c r="B125" s="142" t="s">
        <v>122</v>
      </c>
      <c r="C125" s="130">
        <v>66</v>
      </c>
      <c r="D125" s="130"/>
      <c r="E125" s="130">
        <v>127.38</v>
      </c>
      <c r="F125" s="130">
        <v>4.09</v>
      </c>
      <c r="G125" s="130">
        <v>0.6</v>
      </c>
      <c r="H125" s="130">
        <v>26.5</v>
      </c>
      <c r="I125" s="163">
        <v>6.6000000000000003E-2</v>
      </c>
      <c r="J125" s="163">
        <v>0</v>
      </c>
      <c r="K125" s="163">
        <v>0</v>
      </c>
      <c r="L125" s="163">
        <v>0.28999999999999998</v>
      </c>
      <c r="P125" s="2"/>
    </row>
    <row r="126" spans="1:16" x14ac:dyDescent="0.25">
      <c r="A126" s="163"/>
      <c r="B126" s="20" t="s">
        <v>38</v>
      </c>
      <c r="C126" s="163">
        <v>100</v>
      </c>
      <c r="D126" s="163"/>
      <c r="E126" s="163">
        <v>36</v>
      </c>
      <c r="F126" s="163">
        <v>0.29599999999999999</v>
      </c>
      <c r="G126" s="163"/>
      <c r="H126" s="166">
        <v>9.4920000000000009</v>
      </c>
      <c r="I126" s="163">
        <v>8.0000000000000002E-3</v>
      </c>
      <c r="J126" s="163">
        <v>3.7</v>
      </c>
      <c r="K126" s="163"/>
      <c r="L126" s="163"/>
      <c r="P126" s="2"/>
    </row>
    <row r="127" spans="1:16" x14ac:dyDescent="0.25">
      <c r="A127" s="163"/>
      <c r="B127" s="20"/>
      <c r="C127" s="163"/>
      <c r="D127" s="163"/>
      <c r="E127" s="163"/>
      <c r="F127" s="163"/>
      <c r="G127" s="163"/>
      <c r="H127" s="166"/>
      <c r="I127" s="163"/>
      <c r="J127" s="163"/>
      <c r="K127" s="163"/>
      <c r="L127" s="163"/>
      <c r="P127" s="2"/>
    </row>
    <row r="128" spans="1:16" x14ac:dyDescent="0.25">
      <c r="A128" s="163"/>
      <c r="B128" s="20" t="s">
        <v>16</v>
      </c>
      <c r="C128" s="163"/>
      <c r="D128" s="141"/>
      <c r="E128" s="163">
        <f>SUM(E122:E127)</f>
        <v>555.28</v>
      </c>
      <c r="F128" s="163">
        <f t="shared" ref="F128:L128" si="18">SUM(F123:F127)</f>
        <v>12.085999999999999</v>
      </c>
      <c r="G128" s="163">
        <f t="shared" si="18"/>
        <v>15.629999999999999</v>
      </c>
      <c r="H128" s="163">
        <f t="shared" si="18"/>
        <v>78.762000000000015</v>
      </c>
      <c r="I128" s="163">
        <f t="shared" si="18"/>
        <v>0.52800000000000002</v>
      </c>
      <c r="J128" s="163">
        <f t="shared" si="18"/>
        <v>5.69</v>
      </c>
      <c r="K128" s="163">
        <f t="shared" si="18"/>
        <v>0.29300000000000004</v>
      </c>
      <c r="L128" s="163">
        <f t="shared" si="18"/>
        <v>2.09</v>
      </c>
      <c r="P128" s="2"/>
    </row>
    <row r="129" spans="1:16" x14ac:dyDescent="0.25">
      <c r="A129" s="163"/>
      <c r="B129" s="18" t="s">
        <v>17</v>
      </c>
      <c r="C129" s="163"/>
      <c r="D129" s="163"/>
      <c r="E129" s="163"/>
      <c r="F129" s="163"/>
      <c r="G129" s="163"/>
      <c r="H129" s="166"/>
      <c r="I129" s="163"/>
      <c r="J129" s="163"/>
      <c r="K129" s="163"/>
      <c r="L129" s="163"/>
      <c r="M129" t="s">
        <v>186</v>
      </c>
      <c r="P129" s="2"/>
    </row>
    <row r="130" spans="1:16" x14ac:dyDescent="0.25">
      <c r="A130" s="164" t="s">
        <v>262</v>
      </c>
      <c r="B130" s="164" t="s">
        <v>24</v>
      </c>
      <c r="C130" s="141">
        <v>80</v>
      </c>
      <c r="D130" s="141"/>
      <c r="E130" s="141">
        <v>10</v>
      </c>
      <c r="F130" s="141">
        <v>0.7</v>
      </c>
      <c r="G130" s="141">
        <v>0.1</v>
      </c>
      <c r="H130" s="167">
        <v>2.56</v>
      </c>
      <c r="I130" s="163">
        <v>1.2E-2</v>
      </c>
      <c r="J130" s="163">
        <v>0.995</v>
      </c>
      <c r="K130" s="163"/>
      <c r="L130" s="163"/>
      <c r="M130" t="s">
        <v>388</v>
      </c>
      <c r="P130" s="2"/>
    </row>
    <row r="131" spans="1:16" ht="15.75" x14ac:dyDescent="0.25">
      <c r="A131" s="141" t="s">
        <v>247</v>
      </c>
      <c r="B131" s="164" t="s">
        <v>107</v>
      </c>
      <c r="C131" s="126">
        <v>250</v>
      </c>
      <c r="D131" s="126"/>
      <c r="E131" s="126">
        <v>208</v>
      </c>
      <c r="F131" s="126">
        <v>7</v>
      </c>
      <c r="G131" s="126">
        <v>7.45</v>
      </c>
      <c r="H131" s="126">
        <v>22.92</v>
      </c>
      <c r="I131" s="163">
        <v>0.13</v>
      </c>
      <c r="J131" s="163">
        <v>4.25</v>
      </c>
      <c r="K131" s="163">
        <v>0.05</v>
      </c>
      <c r="L131" s="163">
        <v>1</v>
      </c>
      <c r="M131" t="s">
        <v>226</v>
      </c>
      <c r="P131" s="2"/>
    </row>
    <row r="132" spans="1:16" ht="15.75" x14ac:dyDescent="0.25">
      <c r="A132" s="141" t="s">
        <v>301</v>
      </c>
      <c r="B132" s="125" t="s">
        <v>302</v>
      </c>
      <c r="C132" s="126" t="s">
        <v>225</v>
      </c>
      <c r="D132" s="126"/>
      <c r="E132" s="126">
        <v>233.14</v>
      </c>
      <c r="F132" s="126">
        <v>13.3</v>
      </c>
      <c r="G132" s="126">
        <v>17.32</v>
      </c>
      <c r="H132" s="126">
        <v>3.52</v>
      </c>
      <c r="I132" s="163">
        <v>0.1</v>
      </c>
      <c r="J132" s="163">
        <v>3</v>
      </c>
      <c r="K132" s="163">
        <v>0.3</v>
      </c>
      <c r="L132" s="163">
        <v>1.9</v>
      </c>
      <c r="M132" t="s">
        <v>389</v>
      </c>
      <c r="P132" s="2"/>
    </row>
    <row r="133" spans="1:16" ht="15.75" x14ac:dyDescent="0.25">
      <c r="A133" s="141" t="s">
        <v>368</v>
      </c>
      <c r="B133" s="125" t="s">
        <v>104</v>
      </c>
      <c r="C133" s="126">
        <v>150</v>
      </c>
      <c r="D133" s="126"/>
      <c r="E133" s="126">
        <v>102</v>
      </c>
      <c r="F133" s="126">
        <v>3.28</v>
      </c>
      <c r="G133" s="126">
        <v>4.7300000000000004</v>
      </c>
      <c r="H133" s="126">
        <v>24.4</v>
      </c>
      <c r="I133" s="141">
        <v>0.13</v>
      </c>
      <c r="J133" s="141">
        <v>7.35</v>
      </c>
      <c r="K133" s="141">
        <v>2.3E-2</v>
      </c>
      <c r="L133" s="141">
        <v>2.5</v>
      </c>
      <c r="M133" t="s">
        <v>205</v>
      </c>
      <c r="P133" s="2"/>
    </row>
    <row r="134" spans="1:16" ht="15.75" x14ac:dyDescent="0.25">
      <c r="A134" s="124" t="s">
        <v>350</v>
      </c>
      <c r="B134" s="125" t="s">
        <v>331</v>
      </c>
      <c r="C134" s="126">
        <v>200</v>
      </c>
      <c r="D134" s="126"/>
      <c r="E134" s="126">
        <v>72</v>
      </c>
      <c r="F134" s="126">
        <v>0.3</v>
      </c>
      <c r="G134" s="126">
        <v>0.01</v>
      </c>
      <c r="H134" s="126">
        <v>17.5</v>
      </c>
      <c r="I134" s="163">
        <v>0.02</v>
      </c>
      <c r="J134" s="163">
        <v>0.89</v>
      </c>
      <c r="K134" s="163">
        <v>0</v>
      </c>
      <c r="L134" s="163">
        <v>0</v>
      </c>
      <c r="P134" s="2"/>
    </row>
    <row r="135" spans="1:16" ht="15.75" x14ac:dyDescent="0.25">
      <c r="A135" s="141" t="s">
        <v>20</v>
      </c>
      <c r="B135" s="142" t="s">
        <v>122</v>
      </c>
      <c r="C135" s="130">
        <v>66</v>
      </c>
      <c r="D135" s="130"/>
      <c r="E135" s="130">
        <v>127.38</v>
      </c>
      <c r="F135" s="130">
        <v>4.09</v>
      </c>
      <c r="G135" s="130">
        <v>0.6</v>
      </c>
      <c r="H135" s="130">
        <v>26.5</v>
      </c>
      <c r="I135" s="163">
        <v>6.6000000000000003E-2</v>
      </c>
      <c r="J135" s="163">
        <v>0</v>
      </c>
      <c r="K135" s="163">
        <v>0</v>
      </c>
      <c r="L135" s="163">
        <v>0.28999999999999998</v>
      </c>
      <c r="M135" t="s">
        <v>198</v>
      </c>
      <c r="P135" s="2"/>
    </row>
    <row r="136" spans="1:16" x14ac:dyDescent="0.25">
      <c r="A136" s="141"/>
      <c r="B136" s="164" t="s">
        <v>30</v>
      </c>
      <c r="C136" s="141">
        <v>200</v>
      </c>
      <c r="D136" s="141"/>
      <c r="E136" s="141">
        <v>70</v>
      </c>
      <c r="F136" s="141">
        <v>0.3</v>
      </c>
      <c r="G136" s="141">
        <v>0.2</v>
      </c>
      <c r="H136" s="167">
        <v>16.3</v>
      </c>
      <c r="I136" s="163">
        <v>3.2000000000000001E-2</v>
      </c>
      <c r="J136" s="163">
        <v>1.0999999999999999E-2</v>
      </c>
      <c r="K136" s="163">
        <v>0</v>
      </c>
      <c r="L136" s="163">
        <v>0</v>
      </c>
      <c r="P136" s="2"/>
    </row>
    <row r="137" spans="1:16" x14ac:dyDescent="0.25">
      <c r="A137" s="141"/>
      <c r="B137" s="171" t="s">
        <v>77</v>
      </c>
      <c r="C137" s="165"/>
      <c r="D137" s="165"/>
      <c r="E137" s="165">
        <f>SUM(E130:E136)</f>
        <v>822.52</v>
      </c>
      <c r="F137" s="165">
        <f t="shared" ref="F137:L137" si="19">SUM(F130:F136)</f>
        <v>28.970000000000002</v>
      </c>
      <c r="G137" s="165">
        <f t="shared" si="19"/>
        <v>30.410000000000004</v>
      </c>
      <c r="H137" s="165">
        <f t="shared" si="19"/>
        <v>113.7</v>
      </c>
      <c r="I137" s="165">
        <f t="shared" si="19"/>
        <v>0.49</v>
      </c>
      <c r="J137" s="165">
        <f t="shared" si="19"/>
        <v>16.495999999999999</v>
      </c>
      <c r="K137" s="165">
        <f t="shared" si="19"/>
        <v>0.373</v>
      </c>
      <c r="L137" s="165">
        <f t="shared" si="19"/>
        <v>5.69</v>
      </c>
      <c r="P137" s="2"/>
    </row>
    <row r="138" spans="1:16" x14ac:dyDescent="0.25">
      <c r="A138" s="22"/>
      <c r="B138" s="94" t="s">
        <v>31</v>
      </c>
      <c r="C138" s="165"/>
      <c r="D138" s="165"/>
      <c r="E138" s="165">
        <f>E137+E128</f>
        <v>1377.8</v>
      </c>
      <c r="F138" s="165">
        <f t="shared" ref="F138:L138" si="20">F137+F128</f>
        <v>41.055999999999997</v>
      </c>
      <c r="G138" s="165">
        <f t="shared" si="20"/>
        <v>46.040000000000006</v>
      </c>
      <c r="H138" s="165">
        <f t="shared" si="20"/>
        <v>192.46200000000002</v>
      </c>
      <c r="I138" s="165">
        <f t="shared" si="20"/>
        <v>1.018</v>
      </c>
      <c r="J138" s="165">
        <f t="shared" si="20"/>
        <v>22.186</v>
      </c>
      <c r="K138" s="165">
        <f t="shared" si="20"/>
        <v>0.66600000000000004</v>
      </c>
      <c r="L138" s="165">
        <f t="shared" si="20"/>
        <v>7.78</v>
      </c>
      <c r="P138" s="2"/>
    </row>
    <row r="139" spans="1:16" x14ac:dyDescent="0.25">
      <c r="P139" s="2"/>
    </row>
    <row r="140" spans="1:16" ht="15.75" x14ac:dyDescent="0.25">
      <c r="A140" s="12"/>
      <c r="B140" s="248" t="s">
        <v>85</v>
      </c>
      <c r="C140" s="248"/>
      <c r="D140" s="248"/>
      <c r="E140" s="248"/>
      <c r="F140" s="248"/>
      <c r="G140" s="21"/>
      <c r="H140" s="21"/>
      <c r="P140" s="2"/>
    </row>
    <row r="141" spans="1:16" ht="15.75" x14ac:dyDescent="0.25">
      <c r="A141" s="12"/>
      <c r="B141" s="239" t="s">
        <v>86</v>
      </c>
      <c r="C141" s="239"/>
      <c r="D141" s="239"/>
      <c r="E141" s="239"/>
      <c r="F141" s="239"/>
      <c r="G141" s="239"/>
      <c r="H141" s="239"/>
      <c r="P141" s="2"/>
    </row>
    <row r="142" spans="1:16" ht="15.75" x14ac:dyDescent="0.25">
      <c r="A142" s="12"/>
      <c r="B142" s="239" t="s">
        <v>87</v>
      </c>
      <c r="C142" s="239"/>
      <c r="D142" s="239"/>
      <c r="E142" s="239"/>
      <c r="F142" s="239"/>
      <c r="G142" s="239"/>
      <c r="H142" s="239"/>
      <c r="P142" s="2"/>
    </row>
    <row r="143" spans="1:16" ht="15.75" x14ac:dyDescent="0.25">
      <c r="A143" s="12"/>
      <c r="B143" s="288" t="s">
        <v>88</v>
      </c>
      <c r="C143" s="288"/>
      <c r="D143" s="288"/>
      <c r="E143" s="288"/>
      <c r="F143" s="288"/>
      <c r="G143" s="288"/>
      <c r="H143" s="288"/>
      <c r="P143" s="2"/>
    </row>
    <row r="144" spans="1:16" ht="15.75" x14ac:dyDescent="0.25">
      <c r="A144" s="12"/>
      <c r="B144" s="288" t="s">
        <v>89</v>
      </c>
      <c r="C144" s="288"/>
      <c r="D144" s="288"/>
      <c r="E144" s="288"/>
      <c r="F144" s="288"/>
      <c r="G144" s="288"/>
      <c r="H144" s="288"/>
      <c r="P144" s="2"/>
    </row>
    <row r="145" spans="1:16" ht="15.75" x14ac:dyDescent="0.25">
      <c r="A145" s="12"/>
      <c r="B145" s="288" t="s">
        <v>91</v>
      </c>
      <c r="C145" s="288"/>
      <c r="D145" s="288"/>
      <c r="E145" s="288"/>
      <c r="F145" s="288"/>
      <c r="G145" s="288"/>
      <c r="H145" s="288"/>
      <c r="P145" s="2"/>
    </row>
    <row r="146" spans="1:16" ht="15.75" x14ac:dyDescent="0.25">
      <c r="A146" s="12"/>
      <c r="B146" s="173" t="s">
        <v>372</v>
      </c>
      <c r="C146" s="173"/>
      <c r="D146" s="173"/>
      <c r="E146" s="173"/>
      <c r="F146" s="173"/>
      <c r="G146" s="173"/>
      <c r="H146" s="173"/>
      <c r="P146" s="2"/>
    </row>
    <row r="147" spans="1:16" ht="15.75" x14ac:dyDescent="0.25">
      <c r="A147" s="12"/>
      <c r="B147" s="173" t="s">
        <v>373</v>
      </c>
      <c r="C147" s="173"/>
      <c r="D147" s="173"/>
      <c r="E147" s="173"/>
      <c r="F147" s="173"/>
      <c r="G147" s="173"/>
      <c r="H147" s="173"/>
      <c r="P147" s="2"/>
    </row>
    <row r="148" spans="1:16" ht="15.75" x14ac:dyDescent="0.25">
      <c r="A148" s="12"/>
      <c r="B148" s="173" t="s">
        <v>376</v>
      </c>
      <c r="C148" s="173"/>
      <c r="D148" s="173"/>
      <c r="E148" s="173"/>
      <c r="F148" s="173"/>
      <c r="G148" s="173"/>
      <c r="H148" s="173"/>
      <c r="P148" s="2"/>
    </row>
    <row r="149" spans="1:16" ht="15.75" x14ac:dyDescent="0.25">
      <c r="A149" s="12"/>
      <c r="B149" s="239" t="s">
        <v>90</v>
      </c>
      <c r="C149" s="239"/>
      <c r="D149" s="239"/>
      <c r="E149" s="239"/>
      <c r="F149" s="239"/>
      <c r="G149" s="239"/>
      <c r="H149" s="239"/>
      <c r="P149" s="2"/>
    </row>
    <row r="150" spans="1:16" ht="15.75" x14ac:dyDescent="0.25">
      <c r="A150" s="12"/>
      <c r="B150" s="239" t="s">
        <v>92</v>
      </c>
      <c r="C150" s="239"/>
      <c r="D150" s="239"/>
      <c r="E150" s="239"/>
      <c r="F150" s="239"/>
      <c r="G150" s="239"/>
      <c r="H150" s="239"/>
      <c r="P150" s="2"/>
    </row>
    <row r="151" spans="1:16" ht="15.75" x14ac:dyDescent="0.25">
      <c r="A151" s="12"/>
      <c r="B151" s="239" t="s">
        <v>93</v>
      </c>
      <c r="C151" s="239"/>
      <c r="D151" s="239"/>
      <c r="E151" s="239"/>
      <c r="F151" s="239"/>
      <c r="G151" s="239"/>
      <c r="H151" s="239"/>
      <c r="P151" s="2"/>
    </row>
    <row r="152" spans="1:16" ht="15.75" x14ac:dyDescent="0.25">
      <c r="A152" s="12"/>
      <c r="B152" s="239" t="s">
        <v>94</v>
      </c>
      <c r="C152" s="239"/>
      <c r="D152" s="239"/>
      <c r="E152" s="239"/>
      <c r="F152" s="239"/>
      <c r="G152" s="239"/>
      <c r="H152" s="239"/>
      <c r="P152" s="2"/>
    </row>
    <row r="153" spans="1:16" ht="15.75" x14ac:dyDescent="0.25">
      <c r="A153" s="12"/>
      <c r="B153" s="239" t="s">
        <v>374</v>
      </c>
      <c r="C153" s="239"/>
      <c r="D153" s="239"/>
      <c r="E153" s="239"/>
      <c r="F153" s="239"/>
      <c r="G153" s="239"/>
      <c r="H153" s="239"/>
      <c r="P153" s="2"/>
    </row>
    <row r="154" spans="1:16" ht="15.75" x14ac:dyDescent="0.25">
      <c r="A154" s="12"/>
      <c r="B154" s="21" t="s">
        <v>375</v>
      </c>
      <c r="C154" s="21"/>
      <c r="D154" s="21"/>
      <c r="E154" s="21"/>
      <c r="F154" s="21"/>
      <c r="G154" s="21"/>
      <c r="H154" s="21"/>
      <c r="P154" s="2"/>
    </row>
    <row r="155" spans="1:16" ht="15.75" x14ac:dyDescent="0.25">
      <c r="A155" s="12"/>
      <c r="B155" s="21" t="s">
        <v>136</v>
      </c>
      <c r="C155" s="12"/>
      <c r="D155" s="12"/>
      <c r="E155" s="12"/>
      <c r="F155" s="12"/>
      <c r="G155" s="12"/>
      <c r="H155" s="12"/>
      <c r="P155" s="2"/>
    </row>
    <row r="156" spans="1:16" ht="15.75" x14ac:dyDescent="0.25">
      <c r="A156" s="12"/>
      <c r="B156" s="21" t="s">
        <v>137</v>
      </c>
      <c r="C156" s="12"/>
      <c r="D156" s="12"/>
      <c r="E156" s="12"/>
      <c r="F156" s="12"/>
      <c r="G156" s="12"/>
      <c r="H156" s="12"/>
      <c r="P156" s="2"/>
    </row>
    <row r="157" spans="1:16" ht="15.75" x14ac:dyDescent="0.25">
      <c r="A157" s="12"/>
      <c r="B157" s="21" t="s">
        <v>138</v>
      </c>
      <c r="C157" s="21"/>
      <c r="D157" s="21"/>
      <c r="E157" s="21"/>
      <c r="F157" s="21"/>
      <c r="G157" s="21"/>
      <c r="H157" s="21"/>
    </row>
    <row r="158" spans="1:16" ht="15.75" x14ac:dyDescent="0.25">
      <c r="A158" s="32"/>
      <c r="B158" s="21" t="s">
        <v>139</v>
      </c>
      <c r="C158" s="2"/>
      <c r="D158" s="2"/>
      <c r="E158" s="2"/>
      <c r="F158" s="2"/>
      <c r="G158" s="2"/>
    </row>
    <row r="159" spans="1:16" x14ac:dyDescent="0.25">
      <c r="A159" s="32"/>
      <c r="B159" s="2"/>
      <c r="C159" s="2"/>
      <c r="D159" s="2"/>
      <c r="E159" s="2"/>
      <c r="F159" s="2"/>
      <c r="G159" s="2"/>
    </row>
    <row r="160" spans="1:16" x14ac:dyDescent="0.25">
      <c r="A160" s="32"/>
      <c r="B160" s="2"/>
      <c r="C160" s="2"/>
      <c r="D160" s="2"/>
      <c r="E160" s="2"/>
      <c r="F160" s="2"/>
      <c r="G160" s="2"/>
    </row>
    <row r="161" spans="1:7" x14ac:dyDescent="0.25">
      <c r="A161" s="32"/>
      <c r="B161" s="2"/>
      <c r="C161" s="2"/>
      <c r="D161" s="2"/>
      <c r="E161" s="2"/>
      <c r="F161" s="2"/>
      <c r="G161" s="2"/>
    </row>
    <row r="162" spans="1:7" x14ac:dyDescent="0.25">
      <c r="A162" s="32"/>
      <c r="B162" s="2"/>
      <c r="C162" s="2"/>
      <c r="D162" s="2"/>
      <c r="E162" s="2"/>
      <c r="F162" s="2"/>
      <c r="G162" s="2"/>
    </row>
    <row r="163" spans="1:7" x14ac:dyDescent="0.25">
      <c r="A163" s="32"/>
      <c r="B163" s="2"/>
      <c r="C163" s="2"/>
      <c r="D163" s="2"/>
      <c r="E163" s="2"/>
      <c r="F163" s="2"/>
      <c r="G163" s="2"/>
    </row>
    <row r="164" spans="1:7" x14ac:dyDescent="0.25">
      <c r="A164" s="32"/>
      <c r="B164" s="2"/>
      <c r="C164" s="2"/>
      <c r="D164" s="2"/>
      <c r="E164" s="2"/>
      <c r="F164" s="2"/>
      <c r="G164" s="2"/>
    </row>
    <row r="165" spans="1:7" x14ac:dyDescent="0.25">
      <c r="A165" s="32"/>
      <c r="B165" s="2"/>
      <c r="C165" s="2"/>
      <c r="D165" s="2"/>
      <c r="E165" s="2"/>
      <c r="F165" s="2"/>
      <c r="G165" s="2"/>
    </row>
    <row r="166" spans="1:7" x14ac:dyDescent="0.25">
      <c r="A166" s="32"/>
      <c r="B166" s="2"/>
      <c r="C166" s="2"/>
      <c r="D166" s="2"/>
      <c r="E166" s="2"/>
      <c r="F166" s="2"/>
      <c r="G166" s="2"/>
    </row>
    <row r="167" spans="1:7" x14ac:dyDescent="0.25">
      <c r="A167" s="32"/>
      <c r="B167" s="2"/>
      <c r="C167" s="2"/>
      <c r="D167" s="2"/>
      <c r="E167" s="2"/>
      <c r="F167" s="2"/>
      <c r="G167" s="2"/>
    </row>
    <row r="168" spans="1:7" x14ac:dyDescent="0.25">
      <c r="A168" s="32"/>
      <c r="B168" s="2"/>
      <c r="C168" s="2"/>
      <c r="D168" s="2"/>
      <c r="E168" s="2"/>
      <c r="F168" s="2"/>
      <c r="G168" s="2"/>
    </row>
    <row r="169" spans="1:7" x14ac:dyDescent="0.25">
      <c r="A169" s="32"/>
      <c r="B169" s="2"/>
      <c r="C169" s="2"/>
      <c r="D169" s="2"/>
      <c r="E169" s="2"/>
      <c r="F169" s="2"/>
      <c r="G169" s="2"/>
    </row>
    <row r="170" spans="1:7" x14ac:dyDescent="0.25">
      <c r="A170" s="32"/>
      <c r="B170" s="2"/>
      <c r="C170" s="2"/>
      <c r="D170" s="2"/>
      <c r="E170" s="2"/>
      <c r="F170" s="2"/>
      <c r="G170" s="2"/>
    </row>
    <row r="171" spans="1:7" x14ac:dyDescent="0.25">
      <c r="A171" s="32"/>
      <c r="B171" s="2"/>
      <c r="C171" s="2"/>
      <c r="D171" s="2"/>
      <c r="E171" s="2"/>
      <c r="F171" s="2"/>
      <c r="G171" s="2"/>
    </row>
    <row r="172" spans="1:7" x14ac:dyDescent="0.25">
      <c r="A172" s="32"/>
      <c r="B172" s="2"/>
      <c r="C172" s="2"/>
      <c r="D172" s="2"/>
      <c r="E172" s="2"/>
      <c r="F172" s="2"/>
      <c r="G172" s="2"/>
    </row>
    <row r="173" spans="1:7" x14ac:dyDescent="0.25">
      <c r="A173" s="32"/>
      <c r="B173" s="2"/>
      <c r="C173" s="2"/>
      <c r="D173" s="2"/>
      <c r="E173" s="2"/>
      <c r="F173" s="2"/>
      <c r="G173" s="2"/>
    </row>
    <row r="174" spans="1:7" x14ac:dyDescent="0.25">
      <c r="A174" s="32"/>
      <c r="B174" s="2"/>
      <c r="C174" s="2"/>
      <c r="D174" s="2"/>
      <c r="E174" s="2"/>
      <c r="F174" s="2"/>
      <c r="G174" s="2"/>
    </row>
    <row r="175" spans="1:7" x14ac:dyDescent="0.25">
      <c r="A175" s="32"/>
      <c r="B175" s="2"/>
      <c r="C175" s="2"/>
      <c r="D175" s="2"/>
      <c r="E175" s="2"/>
      <c r="F175" s="2"/>
      <c r="G175" s="2"/>
    </row>
    <row r="176" spans="1:7" x14ac:dyDescent="0.25">
      <c r="A176" s="3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</sheetData>
  <mergeCells count="34">
    <mergeCell ref="B153:H153"/>
    <mergeCell ref="B85:H85"/>
    <mergeCell ref="A101:H101"/>
    <mergeCell ref="A102:H102"/>
    <mergeCell ref="A120:H120"/>
    <mergeCell ref="B140:F140"/>
    <mergeCell ref="B141:H141"/>
    <mergeCell ref="B142:H142"/>
    <mergeCell ref="B143:H143"/>
    <mergeCell ref="B144:H144"/>
    <mergeCell ref="B145:H145"/>
    <mergeCell ref="B149:H149"/>
    <mergeCell ref="B150:H150"/>
    <mergeCell ref="B151:H151"/>
    <mergeCell ref="B152:H152"/>
    <mergeCell ref="B121:H121"/>
    <mergeCell ref="I8:L8"/>
    <mergeCell ref="B66:H66"/>
    <mergeCell ref="A84:H84"/>
    <mergeCell ref="A30:H30"/>
    <mergeCell ref="B31:H31"/>
    <mergeCell ref="A48:H48"/>
    <mergeCell ref="B49:H49"/>
    <mergeCell ref="A65:H65"/>
    <mergeCell ref="A10:H10"/>
    <mergeCell ref="A11:H11"/>
    <mergeCell ref="B103:H103"/>
    <mergeCell ref="B4:G7"/>
    <mergeCell ref="A8:A9"/>
    <mergeCell ref="B8:B9"/>
    <mergeCell ref="C8:C9"/>
    <mergeCell ref="D8:D9"/>
    <mergeCell ref="E8:E9"/>
    <mergeCell ref="F8:H8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opLeftCell="A52" workbookViewId="0">
      <selection activeCell="B34" sqref="B34:I34"/>
    </sheetView>
  </sheetViews>
  <sheetFormatPr defaultRowHeight="15" x14ac:dyDescent="0.25"/>
  <cols>
    <col min="1" max="1" width="8.5703125" customWidth="1"/>
    <col min="2" max="2" width="9.7109375" customWidth="1"/>
    <col min="3" max="3" width="45.5703125" customWidth="1"/>
    <col min="4" max="4" width="7.85546875" customWidth="1"/>
    <col min="6" max="6" width="10.140625" customWidth="1"/>
    <col min="7" max="7" width="11.5703125" customWidth="1"/>
    <col min="8" max="8" width="6.7109375" customWidth="1"/>
    <col min="9" max="10" width="7.28515625" customWidth="1"/>
    <col min="11" max="11" width="6.85546875" customWidth="1"/>
  </cols>
  <sheetData>
    <row r="1" spans="1:9" ht="51" x14ac:dyDescent="0.25">
      <c r="A1" s="113" t="s">
        <v>230</v>
      </c>
      <c r="B1" s="114" t="s">
        <v>231</v>
      </c>
      <c r="C1" s="115" t="s">
        <v>232</v>
      </c>
      <c r="D1" s="116" t="s">
        <v>233</v>
      </c>
      <c r="E1" s="116" t="s">
        <v>234</v>
      </c>
      <c r="F1" s="117" t="s">
        <v>235</v>
      </c>
      <c r="G1" s="118" t="s">
        <v>236</v>
      </c>
      <c r="H1" s="118" t="s">
        <v>237</v>
      </c>
      <c r="I1" s="119" t="s">
        <v>238</v>
      </c>
    </row>
    <row r="2" spans="1:9" ht="21" x14ac:dyDescent="0.35">
      <c r="A2" s="1"/>
      <c r="B2" s="5"/>
      <c r="C2" s="120" t="s">
        <v>239</v>
      </c>
      <c r="D2" s="121"/>
      <c r="E2" s="121"/>
      <c r="F2" s="121"/>
      <c r="G2" s="121"/>
      <c r="H2" s="121"/>
      <c r="I2" s="122"/>
    </row>
    <row r="3" spans="1:9" ht="15.75" x14ac:dyDescent="0.25">
      <c r="A3" s="123" t="s">
        <v>240</v>
      </c>
      <c r="B3" s="124" t="s">
        <v>241</v>
      </c>
      <c r="C3" s="125" t="s">
        <v>242</v>
      </c>
      <c r="D3" s="126">
        <v>250</v>
      </c>
      <c r="E3" s="126"/>
      <c r="F3" s="126">
        <v>165.67</v>
      </c>
      <c r="G3" s="126">
        <v>8.92</v>
      </c>
      <c r="H3" s="126">
        <v>8.07</v>
      </c>
      <c r="I3" s="126">
        <v>14.49</v>
      </c>
    </row>
    <row r="4" spans="1:9" ht="15.75" x14ac:dyDescent="0.25">
      <c r="A4" s="123" t="s">
        <v>240</v>
      </c>
      <c r="B4" s="124" t="s">
        <v>243</v>
      </c>
      <c r="C4" s="125" t="s">
        <v>244</v>
      </c>
      <c r="D4" s="126">
        <v>250</v>
      </c>
      <c r="E4" s="126"/>
      <c r="F4" s="126">
        <v>151.30000000000001</v>
      </c>
      <c r="G4" s="126">
        <v>8.06</v>
      </c>
      <c r="H4" s="126">
        <v>8.1</v>
      </c>
      <c r="I4" s="126">
        <v>11.32</v>
      </c>
    </row>
    <row r="5" spans="1:9" ht="15.75" x14ac:dyDescent="0.25">
      <c r="A5" s="123" t="s">
        <v>240</v>
      </c>
      <c r="B5" s="127" t="s">
        <v>245</v>
      </c>
      <c r="C5" s="125" t="s">
        <v>246</v>
      </c>
      <c r="D5" s="126">
        <v>250</v>
      </c>
      <c r="E5" s="126"/>
      <c r="F5" s="126">
        <v>192.07</v>
      </c>
      <c r="G5" s="126">
        <v>10.210000000000001</v>
      </c>
      <c r="H5" s="126">
        <v>11.3</v>
      </c>
      <c r="I5" s="126">
        <v>19.579999999999998</v>
      </c>
    </row>
    <row r="6" spans="1:9" ht="15.75" x14ac:dyDescent="0.25">
      <c r="A6" s="123" t="s">
        <v>240</v>
      </c>
      <c r="B6" s="127" t="s">
        <v>247</v>
      </c>
      <c r="C6" s="125" t="s">
        <v>107</v>
      </c>
      <c r="D6" s="126">
        <v>250</v>
      </c>
      <c r="E6" s="126"/>
      <c r="F6" s="126">
        <v>208</v>
      </c>
      <c r="G6" s="126">
        <v>7</v>
      </c>
      <c r="H6" s="126">
        <v>7.45</v>
      </c>
      <c r="I6" s="126">
        <v>22.92</v>
      </c>
    </row>
    <row r="7" spans="1:9" ht="15.75" x14ac:dyDescent="0.25">
      <c r="A7" s="123" t="s">
        <v>240</v>
      </c>
      <c r="B7" s="127" t="s">
        <v>248</v>
      </c>
      <c r="C7" s="125" t="s">
        <v>249</v>
      </c>
      <c r="D7" s="126">
        <v>250</v>
      </c>
      <c r="E7" s="126"/>
      <c r="F7" s="126">
        <v>162.88999999999999</v>
      </c>
      <c r="G7" s="126">
        <v>5</v>
      </c>
      <c r="H7" s="126">
        <v>6.61</v>
      </c>
      <c r="I7" s="126">
        <v>22.18</v>
      </c>
    </row>
    <row r="8" spans="1:9" x14ac:dyDescent="0.25">
      <c r="A8" s="123" t="s">
        <v>240</v>
      </c>
      <c r="B8" s="128" t="s">
        <v>250</v>
      </c>
      <c r="C8" s="129" t="s">
        <v>251</v>
      </c>
      <c r="D8" s="130">
        <v>250</v>
      </c>
      <c r="E8" s="123"/>
      <c r="F8" s="130">
        <v>161.32</v>
      </c>
      <c r="G8" s="130">
        <v>9</v>
      </c>
      <c r="H8" s="130">
        <v>5.19</v>
      </c>
      <c r="I8" s="130">
        <v>19.97</v>
      </c>
    </row>
    <row r="9" spans="1:9" ht="15.75" x14ac:dyDescent="0.25">
      <c r="A9" s="123" t="s">
        <v>240</v>
      </c>
      <c r="B9" s="127" t="s">
        <v>252</v>
      </c>
      <c r="C9" s="125" t="s">
        <v>253</v>
      </c>
      <c r="D9" s="126">
        <v>250</v>
      </c>
      <c r="E9" s="126"/>
      <c r="F9" s="126">
        <v>179.64</v>
      </c>
      <c r="G9" s="126">
        <v>10.029999999999999</v>
      </c>
      <c r="H9" s="126">
        <v>5.36</v>
      </c>
      <c r="I9" s="126">
        <v>23</v>
      </c>
    </row>
    <row r="10" spans="1:9" x14ac:dyDescent="0.25">
      <c r="A10" s="123" t="s">
        <v>240</v>
      </c>
      <c r="B10" s="131" t="s">
        <v>254</v>
      </c>
      <c r="C10" s="129" t="s">
        <v>255</v>
      </c>
      <c r="D10" s="130" t="s">
        <v>66</v>
      </c>
      <c r="E10" s="123"/>
      <c r="F10" s="130">
        <v>187.23</v>
      </c>
      <c r="G10" s="130">
        <v>6.4</v>
      </c>
      <c r="H10" s="130">
        <v>6.04</v>
      </c>
      <c r="I10" s="130">
        <v>26.57</v>
      </c>
    </row>
    <row r="11" spans="1:9" ht="15.75" x14ac:dyDescent="0.25">
      <c r="A11" s="123" t="s">
        <v>240</v>
      </c>
      <c r="B11" s="132" t="s">
        <v>256</v>
      </c>
      <c r="C11" s="125" t="s">
        <v>257</v>
      </c>
      <c r="D11" s="126">
        <v>250</v>
      </c>
      <c r="E11" s="126"/>
      <c r="F11" s="126">
        <v>162.5</v>
      </c>
      <c r="G11" s="126">
        <v>6</v>
      </c>
      <c r="H11" s="126">
        <v>6.25</v>
      </c>
      <c r="I11" s="126">
        <v>20.55</v>
      </c>
    </row>
    <row r="12" spans="1:9" ht="15.75" x14ac:dyDescent="0.25">
      <c r="A12" s="123" t="s">
        <v>240</v>
      </c>
      <c r="B12" s="132" t="s">
        <v>258</v>
      </c>
      <c r="C12" s="125" t="s">
        <v>259</v>
      </c>
      <c r="D12" s="126">
        <v>250</v>
      </c>
      <c r="E12" s="126"/>
      <c r="F12" s="126">
        <v>179.75</v>
      </c>
      <c r="G12" s="126">
        <v>7.15</v>
      </c>
      <c r="H12" s="126">
        <v>6.33</v>
      </c>
      <c r="I12" s="126">
        <v>23.55</v>
      </c>
    </row>
    <row r="13" spans="1:9" x14ac:dyDescent="0.25">
      <c r="A13" s="123"/>
      <c r="B13" s="122"/>
      <c r="C13" s="133"/>
      <c r="D13" s="134"/>
      <c r="E13" s="134"/>
      <c r="F13" s="134"/>
      <c r="G13" s="134"/>
      <c r="H13" s="134"/>
      <c r="I13" s="134"/>
    </row>
    <row r="14" spans="1:9" ht="21" x14ac:dyDescent="0.35">
      <c r="A14" s="123"/>
      <c r="B14" s="102"/>
      <c r="C14" s="135" t="s">
        <v>260</v>
      </c>
      <c r="D14" s="102"/>
      <c r="E14" s="102"/>
      <c r="F14" s="102"/>
      <c r="G14" s="102"/>
      <c r="H14" s="102"/>
      <c r="I14" s="5"/>
    </row>
    <row r="15" spans="1:9" ht="15.75" x14ac:dyDescent="0.25">
      <c r="A15" s="123" t="s">
        <v>261</v>
      </c>
      <c r="B15" s="136" t="s">
        <v>262</v>
      </c>
      <c r="C15" s="137" t="s">
        <v>263</v>
      </c>
      <c r="D15" s="126">
        <v>100</v>
      </c>
      <c r="E15" s="126"/>
      <c r="F15" s="126">
        <v>18</v>
      </c>
      <c r="G15" s="126">
        <v>0.88</v>
      </c>
      <c r="H15" s="126">
        <v>0.2</v>
      </c>
      <c r="I15" s="126">
        <v>3.92</v>
      </c>
    </row>
    <row r="16" spans="1:9" x14ac:dyDescent="0.25">
      <c r="A16" s="123" t="s">
        <v>261</v>
      </c>
      <c r="B16" s="131" t="s">
        <v>262</v>
      </c>
      <c r="C16" s="10" t="s">
        <v>264</v>
      </c>
      <c r="D16" s="130">
        <v>100</v>
      </c>
      <c r="E16" s="123"/>
      <c r="F16" s="130">
        <v>11</v>
      </c>
      <c r="G16" s="130">
        <v>0.7</v>
      </c>
      <c r="H16" s="130">
        <v>0.1</v>
      </c>
      <c r="I16" s="130">
        <v>1.9</v>
      </c>
    </row>
    <row r="17" spans="1:9" ht="21" x14ac:dyDescent="0.35">
      <c r="A17" s="123"/>
      <c r="B17" s="102"/>
      <c r="C17" s="135" t="s">
        <v>265</v>
      </c>
      <c r="D17" s="135"/>
      <c r="E17" s="135"/>
      <c r="F17" s="135"/>
      <c r="G17" s="135"/>
      <c r="H17" s="135"/>
      <c r="I17" s="135"/>
    </row>
    <row r="18" spans="1:9" ht="15.75" x14ac:dyDescent="0.25">
      <c r="A18" s="123" t="s">
        <v>266</v>
      </c>
      <c r="B18" s="138" t="s">
        <v>267</v>
      </c>
      <c r="C18" s="125" t="s">
        <v>268</v>
      </c>
      <c r="D18" s="126">
        <v>150</v>
      </c>
      <c r="E18" s="126"/>
      <c r="F18" s="126">
        <v>196.15</v>
      </c>
      <c r="G18" s="126">
        <v>12.92</v>
      </c>
      <c r="H18" s="126">
        <v>14.53</v>
      </c>
      <c r="I18" s="126">
        <v>3.23</v>
      </c>
    </row>
    <row r="19" spans="1:9" ht="15.75" x14ac:dyDescent="0.25">
      <c r="A19" s="123" t="s">
        <v>266</v>
      </c>
      <c r="B19" s="138" t="s">
        <v>269</v>
      </c>
      <c r="C19" s="139" t="s">
        <v>270</v>
      </c>
      <c r="D19" s="126">
        <v>200</v>
      </c>
      <c r="E19" s="126"/>
      <c r="F19" s="126">
        <v>214.6</v>
      </c>
      <c r="G19" s="126">
        <v>5.54</v>
      </c>
      <c r="H19" s="126">
        <v>6.88</v>
      </c>
      <c r="I19" s="126">
        <v>32.619999999999997</v>
      </c>
    </row>
    <row r="20" spans="1:9" ht="15.75" x14ac:dyDescent="0.25">
      <c r="A20" s="123" t="s">
        <v>266</v>
      </c>
      <c r="B20" s="140" t="s">
        <v>271</v>
      </c>
      <c r="C20" s="125" t="s">
        <v>272</v>
      </c>
      <c r="D20" s="126">
        <v>200</v>
      </c>
      <c r="E20" s="126"/>
      <c r="F20" s="126">
        <v>209.2</v>
      </c>
      <c r="G20" s="126">
        <v>6.22</v>
      </c>
      <c r="H20" s="126">
        <v>6.58</v>
      </c>
      <c r="I20" s="126">
        <v>31.24</v>
      </c>
    </row>
    <row r="21" spans="1:9" ht="15.75" x14ac:dyDescent="0.25">
      <c r="A21" s="123" t="s">
        <v>266</v>
      </c>
      <c r="B21" s="132" t="s">
        <v>273</v>
      </c>
      <c r="C21" s="125" t="s">
        <v>274</v>
      </c>
      <c r="D21" s="126">
        <v>200</v>
      </c>
      <c r="E21" s="126"/>
      <c r="F21" s="126">
        <v>199.8</v>
      </c>
      <c r="G21" s="126">
        <v>6</v>
      </c>
      <c r="H21" s="126">
        <v>6.86</v>
      </c>
      <c r="I21" s="126">
        <v>28.54</v>
      </c>
    </row>
    <row r="22" spans="1:9" ht="15.75" x14ac:dyDescent="0.25">
      <c r="A22" s="123" t="s">
        <v>266</v>
      </c>
      <c r="B22" s="124" t="s">
        <v>275</v>
      </c>
      <c r="C22" s="125" t="s">
        <v>276</v>
      </c>
      <c r="D22" s="126" t="s">
        <v>277</v>
      </c>
      <c r="E22" s="126"/>
      <c r="F22" s="126">
        <v>413.59</v>
      </c>
      <c r="G22" s="126">
        <v>26.59</v>
      </c>
      <c r="H22" s="126">
        <v>21.55</v>
      </c>
      <c r="I22" s="126">
        <v>33.58</v>
      </c>
    </row>
    <row r="23" spans="1:9" ht="21" x14ac:dyDescent="0.35">
      <c r="A23" s="123"/>
      <c r="B23" s="102"/>
      <c r="C23" s="135" t="s">
        <v>278</v>
      </c>
      <c r="D23" s="102"/>
      <c r="E23" s="102"/>
      <c r="F23" s="102"/>
      <c r="G23" s="102"/>
      <c r="H23" s="102"/>
      <c r="I23" s="5"/>
    </row>
    <row r="24" spans="1:9" ht="15.75" x14ac:dyDescent="0.25">
      <c r="A24" s="130" t="s">
        <v>279</v>
      </c>
      <c r="B24" s="127" t="s">
        <v>280</v>
      </c>
      <c r="C24" s="125" t="s">
        <v>281</v>
      </c>
      <c r="D24" s="126">
        <v>150</v>
      </c>
      <c r="E24" s="126"/>
      <c r="F24" s="126">
        <v>162.65</v>
      </c>
      <c r="G24" s="141">
        <v>4.7510000000000003</v>
      </c>
      <c r="H24" s="141">
        <v>5.306</v>
      </c>
      <c r="I24" s="141">
        <v>25.54</v>
      </c>
    </row>
    <row r="25" spans="1:9" ht="15.75" x14ac:dyDescent="0.25">
      <c r="A25" s="130" t="s">
        <v>279</v>
      </c>
      <c r="B25" s="127" t="s">
        <v>280</v>
      </c>
      <c r="C25" s="125" t="s">
        <v>281</v>
      </c>
      <c r="D25" s="126">
        <v>180</v>
      </c>
      <c r="E25" s="126"/>
      <c r="F25" s="126">
        <v>195.18</v>
      </c>
      <c r="G25" s="141">
        <v>5.7</v>
      </c>
      <c r="H25" s="141">
        <v>6.36</v>
      </c>
      <c r="I25" s="141">
        <v>30.65</v>
      </c>
    </row>
    <row r="26" spans="1:9" ht="15.75" x14ac:dyDescent="0.25">
      <c r="A26" s="130" t="s">
        <v>279</v>
      </c>
      <c r="B26" s="127" t="s">
        <v>280</v>
      </c>
      <c r="C26" s="142" t="s">
        <v>282</v>
      </c>
      <c r="D26" s="143">
        <v>150</v>
      </c>
      <c r="E26" s="143"/>
      <c r="F26" s="143">
        <v>180</v>
      </c>
      <c r="G26" s="143">
        <v>4.3499999999999996</v>
      </c>
      <c r="H26" s="143">
        <v>6.9</v>
      </c>
      <c r="I26" s="143">
        <v>23.85</v>
      </c>
    </row>
    <row r="27" spans="1:9" ht="15.75" x14ac:dyDescent="0.25">
      <c r="A27" s="130" t="s">
        <v>279</v>
      </c>
      <c r="B27" s="127" t="s">
        <v>280</v>
      </c>
      <c r="C27" s="142" t="s">
        <v>282</v>
      </c>
      <c r="D27" s="130">
        <v>180</v>
      </c>
      <c r="E27" s="130"/>
      <c r="F27" s="130">
        <v>216</v>
      </c>
      <c r="G27" s="130">
        <v>5.22</v>
      </c>
      <c r="H27" s="130">
        <v>8.2799999999999994</v>
      </c>
      <c r="I27" s="130">
        <v>28.62</v>
      </c>
    </row>
    <row r="28" spans="1:9" ht="15.75" x14ac:dyDescent="0.25">
      <c r="A28" s="130" t="s">
        <v>279</v>
      </c>
      <c r="B28" s="127" t="s">
        <v>280</v>
      </c>
      <c r="C28" s="142" t="s">
        <v>283</v>
      </c>
      <c r="D28" s="130">
        <v>150</v>
      </c>
      <c r="E28" s="130"/>
      <c r="F28" s="130">
        <v>147.16</v>
      </c>
      <c r="G28" s="130">
        <v>3.48</v>
      </c>
      <c r="H28" s="130">
        <v>4.76</v>
      </c>
      <c r="I28" s="130">
        <v>22.12</v>
      </c>
    </row>
    <row r="29" spans="1:9" ht="15.75" x14ac:dyDescent="0.25">
      <c r="A29" s="130" t="s">
        <v>279</v>
      </c>
      <c r="B29" s="127" t="s">
        <v>280</v>
      </c>
      <c r="C29" s="142" t="s">
        <v>283</v>
      </c>
      <c r="D29" s="130">
        <v>180</v>
      </c>
      <c r="E29" s="130"/>
      <c r="F29" s="130">
        <v>176.59</v>
      </c>
      <c r="G29" s="130">
        <v>4.18</v>
      </c>
      <c r="H29" s="130">
        <v>5.71</v>
      </c>
      <c r="I29" s="130">
        <v>26.54</v>
      </c>
    </row>
    <row r="30" spans="1:9" ht="15.75" x14ac:dyDescent="0.25">
      <c r="A30" s="130" t="s">
        <v>279</v>
      </c>
      <c r="B30" s="127" t="s">
        <v>284</v>
      </c>
      <c r="C30" s="125" t="s">
        <v>27</v>
      </c>
      <c r="D30" s="126">
        <v>150</v>
      </c>
      <c r="E30" s="126"/>
      <c r="F30" s="126">
        <v>228</v>
      </c>
      <c r="G30" s="126">
        <v>3.81</v>
      </c>
      <c r="H30" s="126">
        <v>6.109</v>
      </c>
      <c r="I30" s="126">
        <v>38.61</v>
      </c>
    </row>
    <row r="31" spans="1:9" ht="15.75" x14ac:dyDescent="0.25">
      <c r="A31" s="130" t="s">
        <v>279</v>
      </c>
      <c r="B31" s="127" t="s">
        <v>284</v>
      </c>
      <c r="C31" s="125" t="s">
        <v>27</v>
      </c>
      <c r="D31" s="126">
        <v>180</v>
      </c>
      <c r="E31" s="126"/>
      <c r="F31" s="126">
        <v>273.60000000000002</v>
      </c>
      <c r="G31" s="126">
        <v>4.57</v>
      </c>
      <c r="H31" s="126">
        <v>7.33</v>
      </c>
      <c r="I31" s="126">
        <v>46.33</v>
      </c>
    </row>
    <row r="32" spans="1:9" ht="15.75" x14ac:dyDescent="0.25">
      <c r="A32" s="130" t="s">
        <v>279</v>
      </c>
      <c r="B32" s="127" t="s">
        <v>285</v>
      </c>
      <c r="C32" s="125" t="s">
        <v>286</v>
      </c>
      <c r="D32" s="126">
        <v>150</v>
      </c>
      <c r="E32" s="126"/>
      <c r="F32" s="126">
        <v>213.6</v>
      </c>
      <c r="G32" s="126">
        <v>6.09</v>
      </c>
      <c r="H32" s="126">
        <v>3.66</v>
      </c>
      <c r="I32" s="126">
        <v>29.05</v>
      </c>
    </row>
    <row r="33" spans="1:9" ht="15.75" x14ac:dyDescent="0.25">
      <c r="A33" s="130" t="s">
        <v>279</v>
      </c>
      <c r="B33" s="127" t="s">
        <v>285</v>
      </c>
      <c r="C33" s="125" t="s">
        <v>286</v>
      </c>
      <c r="D33" s="126">
        <v>180</v>
      </c>
      <c r="E33" s="126"/>
      <c r="F33" s="126">
        <v>256.32</v>
      </c>
      <c r="G33" s="126">
        <v>15.2</v>
      </c>
      <c r="H33" s="126">
        <v>6.6</v>
      </c>
      <c r="I33" s="126">
        <v>34.86</v>
      </c>
    </row>
    <row r="34" spans="1:9" ht="15.75" x14ac:dyDescent="0.25">
      <c r="A34" s="130" t="s">
        <v>279</v>
      </c>
      <c r="B34" s="127" t="s">
        <v>287</v>
      </c>
      <c r="C34" s="125" t="s">
        <v>43</v>
      </c>
      <c r="D34" s="126">
        <v>150</v>
      </c>
      <c r="E34" s="126"/>
      <c r="F34" s="126">
        <v>177</v>
      </c>
      <c r="G34" s="126">
        <v>3.03</v>
      </c>
      <c r="H34" s="126">
        <v>7.5</v>
      </c>
      <c r="I34" s="126">
        <v>27.19</v>
      </c>
    </row>
    <row r="35" spans="1:9" ht="15.75" x14ac:dyDescent="0.25">
      <c r="A35" s="130" t="s">
        <v>279</v>
      </c>
      <c r="B35" s="127" t="s">
        <v>287</v>
      </c>
      <c r="C35" s="125" t="s">
        <v>43</v>
      </c>
      <c r="D35" s="126">
        <v>180</v>
      </c>
      <c r="E35" s="126"/>
      <c r="F35" s="126">
        <v>212.4</v>
      </c>
      <c r="G35" s="126">
        <v>3.6</v>
      </c>
      <c r="H35" s="126">
        <v>9</v>
      </c>
      <c r="I35" s="126">
        <v>32.630000000000003</v>
      </c>
    </row>
    <row r="36" spans="1:9" ht="15.75" x14ac:dyDescent="0.25">
      <c r="A36" s="130" t="s">
        <v>279</v>
      </c>
      <c r="B36" s="132" t="s">
        <v>288</v>
      </c>
      <c r="C36" s="125" t="s">
        <v>104</v>
      </c>
      <c r="D36" s="126">
        <v>150</v>
      </c>
      <c r="E36" s="126"/>
      <c r="F36" s="126">
        <v>102</v>
      </c>
      <c r="G36" s="126">
        <v>3.28</v>
      </c>
      <c r="H36" s="126">
        <v>4.7300000000000004</v>
      </c>
      <c r="I36" s="126">
        <v>24.4</v>
      </c>
    </row>
    <row r="37" spans="1:9" ht="15.75" x14ac:dyDescent="0.25">
      <c r="A37" s="130" t="s">
        <v>279</v>
      </c>
      <c r="B37" s="132" t="s">
        <v>288</v>
      </c>
      <c r="C37" s="125" t="s">
        <v>104</v>
      </c>
      <c r="D37" s="126">
        <v>180</v>
      </c>
      <c r="E37" s="126"/>
      <c r="F37" s="126">
        <v>122.4</v>
      </c>
      <c r="G37" s="126">
        <v>3.94</v>
      </c>
      <c r="H37" s="126">
        <v>5.67</v>
      </c>
      <c r="I37" s="126">
        <v>27.28</v>
      </c>
    </row>
    <row r="38" spans="1:9" ht="15.75" x14ac:dyDescent="0.25">
      <c r="A38" s="130" t="s">
        <v>279</v>
      </c>
      <c r="B38" s="127" t="s">
        <v>289</v>
      </c>
      <c r="C38" s="125" t="s">
        <v>290</v>
      </c>
      <c r="D38" s="126">
        <v>150</v>
      </c>
      <c r="E38" s="126"/>
      <c r="F38" s="126">
        <v>215</v>
      </c>
      <c r="G38" s="126">
        <v>5.64</v>
      </c>
      <c r="H38" s="126">
        <v>5.01</v>
      </c>
      <c r="I38" s="126">
        <v>35.950000000000003</v>
      </c>
    </row>
    <row r="39" spans="1:9" ht="15.75" x14ac:dyDescent="0.25">
      <c r="A39" s="130" t="s">
        <v>279</v>
      </c>
      <c r="B39" s="127" t="s">
        <v>289</v>
      </c>
      <c r="C39" s="125" t="s">
        <v>290</v>
      </c>
      <c r="D39" s="126">
        <v>180</v>
      </c>
      <c r="E39" s="126"/>
      <c r="F39" s="126">
        <v>258</v>
      </c>
      <c r="G39" s="126">
        <v>6.77</v>
      </c>
      <c r="H39" s="126">
        <v>6.01</v>
      </c>
      <c r="I39" s="126">
        <v>43.14</v>
      </c>
    </row>
    <row r="40" spans="1:9" x14ac:dyDescent="0.25">
      <c r="A40" s="130" t="s">
        <v>279</v>
      </c>
      <c r="B40" s="131" t="s">
        <v>291</v>
      </c>
      <c r="C40" s="129" t="s">
        <v>292</v>
      </c>
      <c r="D40" s="130">
        <v>150</v>
      </c>
      <c r="E40" s="130"/>
      <c r="F40" s="130">
        <v>108</v>
      </c>
      <c r="G40" s="130">
        <v>3.3</v>
      </c>
      <c r="H40" s="130">
        <v>5.0999999999999996</v>
      </c>
      <c r="I40" s="130">
        <v>12.15</v>
      </c>
    </row>
    <row r="41" spans="1:9" x14ac:dyDescent="0.25">
      <c r="A41" s="130" t="s">
        <v>279</v>
      </c>
      <c r="B41" s="131" t="s">
        <v>291</v>
      </c>
      <c r="C41" s="129" t="s">
        <v>292</v>
      </c>
      <c r="D41" s="130">
        <v>180</v>
      </c>
      <c r="E41" s="130"/>
      <c r="F41" s="130">
        <v>129.6</v>
      </c>
      <c r="G41" s="130">
        <v>3.96</v>
      </c>
      <c r="H41" s="130">
        <v>6.12</v>
      </c>
      <c r="I41" s="130">
        <v>14.58</v>
      </c>
    </row>
    <row r="42" spans="1:9" x14ac:dyDescent="0.25">
      <c r="A42" s="123"/>
      <c r="B42" s="122"/>
      <c r="C42" s="144"/>
      <c r="D42" s="134" t="s">
        <v>293</v>
      </c>
      <c r="E42" s="134"/>
      <c r="F42" s="134"/>
      <c r="G42" s="134"/>
      <c r="H42" s="134"/>
      <c r="I42" s="134"/>
    </row>
    <row r="43" spans="1:9" ht="21" x14ac:dyDescent="0.35">
      <c r="A43" s="123"/>
      <c r="B43" s="102"/>
      <c r="C43" s="135" t="s">
        <v>294</v>
      </c>
      <c r="D43" s="102"/>
      <c r="E43" s="102"/>
      <c r="F43" s="102"/>
      <c r="G43" s="102"/>
      <c r="H43" s="102"/>
      <c r="I43" s="5"/>
    </row>
    <row r="44" spans="1:9" ht="15.75" x14ac:dyDescent="0.25">
      <c r="A44" s="123" t="s">
        <v>295</v>
      </c>
      <c r="B44" s="127" t="s">
        <v>296</v>
      </c>
      <c r="C44" s="125" t="s">
        <v>26</v>
      </c>
      <c r="D44" s="126" t="s">
        <v>147</v>
      </c>
      <c r="E44" s="126"/>
      <c r="F44" s="126">
        <v>220.59</v>
      </c>
      <c r="G44" s="126">
        <v>11.76</v>
      </c>
      <c r="H44" s="126">
        <v>12.63</v>
      </c>
      <c r="I44" s="126">
        <v>15.55</v>
      </c>
    </row>
    <row r="45" spans="1:9" ht="15.75" x14ac:dyDescent="0.25">
      <c r="A45" s="123" t="s">
        <v>295</v>
      </c>
      <c r="B45" s="126" t="s">
        <v>297</v>
      </c>
      <c r="C45" s="125" t="s">
        <v>298</v>
      </c>
      <c r="D45" s="126">
        <v>75</v>
      </c>
      <c r="E45" s="126"/>
      <c r="F45" s="126">
        <v>192</v>
      </c>
      <c r="G45" s="126">
        <v>11.55</v>
      </c>
      <c r="H45" s="126">
        <v>10.35</v>
      </c>
      <c r="I45" s="126">
        <v>11.7</v>
      </c>
    </row>
    <row r="46" spans="1:9" ht="15.75" x14ac:dyDescent="0.25">
      <c r="A46" s="123" t="s">
        <v>295</v>
      </c>
      <c r="B46" s="127" t="s">
        <v>297</v>
      </c>
      <c r="C46" s="125" t="s">
        <v>298</v>
      </c>
      <c r="D46" s="126">
        <v>100</v>
      </c>
      <c r="E46" s="126"/>
      <c r="F46" s="126">
        <v>256</v>
      </c>
      <c r="G46" s="126">
        <v>15.4</v>
      </c>
      <c r="H46" s="126">
        <v>13.8</v>
      </c>
      <c r="I46" s="126">
        <v>15.6</v>
      </c>
    </row>
    <row r="47" spans="1:9" ht="15.75" x14ac:dyDescent="0.25">
      <c r="A47" s="123" t="s">
        <v>295</v>
      </c>
      <c r="B47" s="131" t="s">
        <v>299</v>
      </c>
      <c r="C47" s="142" t="s">
        <v>300</v>
      </c>
      <c r="D47" s="145">
        <v>70</v>
      </c>
      <c r="E47" s="1"/>
      <c r="F47" s="130">
        <v>171</v>
      </c>
      <c r="G47" s="130">
        <v>17</v>
      </c>
      <c r="H47" s="130">
        <v>11.4</v>
      </c>
      <c r="I47" s="130">
        <v>0</v>
      </c>
    </row>
    <row r="48" spans="1:9" ht="15.75" x14ac:dyDescent="0.25">
      <c r="A48" s="123" t="s">
        <v>295</v>
      </c>
      <c r="B48" s="127" t="s">
        <v>301</v>
      </c>
      <c r="C48" s="125" t="s">
        <v>302</v>
      </c>
      <c r="D48" s="126" t="s">
        <v>225</v>
      </c>
      <c r="E48" s="126"/>
      <c r="F48" s="126">
        <v>233.14</v>
      </c>
      <c r="G48" s="126">
        <v>13.3</v>
      </c>
      <c r="H48" s="126">
        <v>17.32</v>
      </c>
      <c r="I48" s="126">
        <v>3.52</v>
      </c>
    </row>
    <row r="49" spans="1:9" ht="15.75" x14ac:dyDescent="0.25">
      <c r="A49" s="123" t="s">
        <v>295</v>
      </c>
      <c r="B49" s="131" t="s">
        <v>303</v>
      </c>
      <c r="C49" s="146" t="s">
        <v>304</v>
      </c>
      <c r="D49" s="130">
        <v>100</v>
      </c>
      <c r="E49" s="123"/>
      <c r="F49" s="130">
        <v>291</v>
      </c>
      <c r="G49" s="130">
        <v>27.7</v>
      </c>
      <c r="H49" s="130">
        <v>19.8</v>
      </c>
      <c r="I49" s="130">
        <v>0.5</v>
      </c>
    </row>
    <row r="50" spans="1:9" ht="15.75" x14ac:dyDescent="0.25">
      <c r="A50" s="123" t="s">
        <v>295</v>
      </c>
      <c r="B50" s="131" t="s">
        <v>305</v>
      </c>
      <c r="C50" s="146" t="s">
        <v>65</v>
      </c>
      <c r="D50" s="130">
        <v>150</v>
      </c>
      <c r="E50" s="123"/>
      <c r="F50" s="130">
        <v>244.8</v>
      </c>
      <c r="G50" s="130">
        <v>10.8</v>
      </c>
      <c r="H50" s="130">
        <v>11.16</v>
      </c>
      <c r="I50" s="130">
        <v>25.32</v>
      </c>
    </row>
    <row r="51" spans="1:9" ht="15.75" x14ac:dyDescent="0.25">
      <c r="A51" s="123" t="s">
        <v>295</v>
      </c>
      <c r="B51" s="127" t="s">
        <v>306</v>
      </c>
      <c r="C51" s="147" t="s">
        <v>307</v>
      </c>
      <c r="D51" s="126">
        <v>150</v>
      </c>
      <c r="E51" s="126"/>
      <c r="F51" s="126">
        <v>254.2</v>
      </c>
      <c r="G51" s="126">
        <v>19.21</v>
      </c>
      <c r="H51" s="126">
        <v>6.84</v>
      </c>
      <c r="I51" s="126">
        <v>26.84</v>
      </c>
    </row>
    <row r="52" spans="1:9" ht="15.75" x14ac:dyDescent="0.25">
      <c r="A52" s="123" t="s">
        <v>295</v>
      </c>
      <c r="B52" s="128" t="s">
        <v>308</v>
      </c>
      <c r="C52" s="146" t="s">
        <v>309</v>
      </c>
      <c r="D52" s="130">
        <v>150</v>
      </c>
      <c r="E52" s="123"/>
      <c r="F52" s="130">
        <v>277.86</v>
      </c>
      <c r="G52" s="130">
        <v>16.43</v>
      </c>
      <c r="H52" s="130">
        <v>16.96</v>
      </c>
      <c r="I52" s="130">
        <v>15.84</v>
      </c>
    </row>
    <row r="53" spans="1:9" x14ac:dyDescent="0.25">
      <c r="A53" s="123" t="s">
        <v>295</v>
      </c>
    </row>
    <row r="54" spans="1:9" ht="15.75" x14ac:dyDescent="0.25">
      <c r="A54" s="123" t="s">
        <v>295</v>
      </c>
      <c r="B54" s="148" t="s">
        <v>311</v>
      </c>
      <c r="C54" s="146" t="s">
        <v>312</v>
      </c>
      <c r="D54" s="130">
        <v>100</v>
      </c>
      <c r="E54" s="130"/>
      <c r="F54" s="130">
        <f>F55/2</f>
        <v>150.5</v>
      </c>
      <c r="G54" s="130">
        <f>G55/2</f>
        <v>10.85</v>
      </c>
      <c r="H54" s="130">
        <f>H55/2</f>
        <v>7.95</v>
      </c>
      <c r="I54" s="130">
        <f>I55/2</f>
        <v>8.9499999999999993</v>
      </c>
    </row>
    <row r="55" spans="1:9" ht="15.75" x14ac:dyDescent="0.25">
      <c r="A55" s="123" t="s">
        <v>295</v>
      </c>
      <c r="B55" s="148" t="s">
        <v>311</v>
      </c>
      <c r="C55" s="146" t="s">
        <v>312</v>
      </c>
      <c r="D55" s="130">
        <v>200</v>
      </c>
      <c r="E55" s="130"/>
      <c r="F55" s="130">
        <v>301</v>
      </c>
      <c r="G55" s="130">
        <v>21.7</v>
      </c>
      <c r="H55" s="130">
        <v>15.9</v>
      </c>
      <c r="I55" s="130">
        <v>17.899999999999999</v>
      </c>
    </row>
    <row r="56" spans="1:9" x14ac:dyDescent="0.25">
      <c r="A56" s="123" t="s">
        <v>295</v>
      </c>
      <c r="B56" s="141" t="s">
        <v>371</v>
      </c>
      <c r="C56" s="164" t="s">
        <v>76</v>
      </c>
      <c r="D56" s="141">
        <v>243</v>
      </c>
      <c r="E56" s="141"/>
      <c r="F56" s="130">
        <v>365.7</v>
      </c>
      <c r="G56" s="130">
        <v>26.4</v>
      </c>
      <c r="H56" s="130">
        <v>19.3</v>
      </c>
      <c r="I56" s="130">
        <v>21.7</v>
      </c>
    </row>
    <row r="57" spans="1:9" ht="14.25" customHeight="1" x14ac:dyDescent="0.25">
      <c r="A57" s="123" t="s">
        <v>295</v>
      </c>
      <c r="B57" s="148" t="s">
        <v>313</v>
      </c>
      <c r="C57" s="146" t="s">
        <v>314</v>
      </c>
      <c r="D57" s="130">
        <v>200</v>
      </c>
      <c r="E57" s="123"/>
      <c r="F57" s="130">
        <v>272</v>
      </c>
      <c r="G57" s="130">
        <v>21.5</v>
      </c>
      <c r="H57" s="130">
        <v>19.399999999999999</v>
      </c>
      <c r="I57" s="130">
        <v>2.9</v>
      </c>
    </row>
    <row r="58" spans="1:9" ht="18.75" customHeight="1" x14ac:dyDescent="0.25">
      <c r="A58" s="123" t="s">
        <v>295</v>
      </c>
      <c r="B58" s="124" t="s">
        <v>315</v>
      </c>
      <c r="C58" s="147" t="s">
        <v>316</v>
      </c>
      <c r="D58" s="126" t="s">
        <v>225</v>
      </c>
      <c r="E58" s="126"/>
      <c r="F58" s="126">
        <v>189.64</v>
      </c>
      <c r="G58" s="126">
        <v>9.5</v>
      </c>
      <c r="H58" s="126">
        <v>10.15</v>
      </c>
      <c r="I58" s="126">
        <v>8.2200000000000006</v>
      </c>
    </row>
    <row r="59" spans="1:9" ht="19.5" customHeight="1" x14ac:dyDescent="0.25">
      <c r="A59" s="123" t="s">
        <v>295</v>
      </c>
      <c r="B59" s="127" t="s">
        <v>315</v>
      </c>
      <c r="C59" s="147" t="s">
        <v>317</v>
      </c>
      <c r="D59" s="126">
        <v>100</v>
      </c>
      <c r="E59" s="126"/>
      <c r="F59" s="126">
        <v>178.23</v>
      </c>
      <c r="G59" s="126">
        <v>12.12</v>
      </c>
      <c r="H59" s="126">
        <v>7.95</v>
      </c>
      <c r="I59" s="126">
        <v>1.1399999999999999</v>
      </c>
    </row>
    <row r="60" spans="1:9" ht="17.25" customHeight="1" x14ac:dyDescent="0.25">
      <c r="A60" s="123" t="s">
        <v>295</v>
      </c>
      <c r="B60" s="127" t="s">
        <v>315</v>
      </c>
      <c r="C60" s="147" t="s">
        <v>317</v>
      </c>
      <c r="D60" s="126">
        <v>75</v>
      </c>
      <c r="E60" s="126"/>
      <c r="F60" s="126"/>
      <c r="G60" s="126"/>
      <c r="H60" s="126"/>
      <c r="I60" s="126"/>
    </row>
    <row r="61" spans="1:9" ht="15.75" x14ac:dyDescent="0.25">
      <c r="A61" s="123" t="s">
        <v>295</v>
      </c>
      <c r="B61" s="127" t="s">
        <v>315</v>
      </c>
      <c r="C61" s="147" t="s">
        <v>317</v>
      </c>
      <c r="D61" s="126">
        <v>50</v>
      </c>
      <c r="E61" s="126"/>
      <c r="F61" s="126">
        <v>89.12</v>
      </c>
      <c r="G61" s="126">
        <v>6.06</v>
      </c>
      <c r="H61" s="126">
        <v>3.97</v>
      </c>
      <c r="I61" s="126">
        <v>0.56999999999999995</v>
      </c>
    </row>
    <row r="62" spans="1:9" ht="15.75" x14ac:dyDescent="0.25">
      <c r="A62" s="123" t="s">
        <v>295</v>
      </c>
      <c r="B62" s="124" t="s">
        <v>318</v>
      </c>
      <c r="C62" s="125" t="s">
        <v>110</v>
      </c>
      <c r="D62" s="126" t="s">
        <v>147</v>
      </c>
      <c r="E62" s="126"/>
      <c r="F62" s="126">
        <v>182.66</v>
      </c>
      <c r="G62" s="126">
        <v>13.44</v>
      </c>
      <c r="H62" s="126">
        <v>5.57</v>
      </c>
      <c r="I62" s="126">
        <v>19.63</v>
      </c>
    </row>
    <row r="63" spans="1:9" x14ac:dyDescent="0.25">
      <c r="A63" s="123" t="s">
        <v>295</v>
      </c>
      <c r="B63" s="131" t="s">
        <v>319</v>
      </c>
      <c r="C63" s="10" t="s">
        <v>320</v>
      </c>
      <c r="D63" s="130">
        <v>75</v>
      </c>
      <c r="E63" s="123"/>
      <c r="F63" s="130">
        <v>97</v>
      </c>
      <c r="G63" s="130">
        <v>9.1999999999999993</v>
      </c>
      <c r="H63" s="130">
        <v>1.4</v>
      </c>
      <c r="I63" s="130">
        <v>11.8</v>
      </c>
    </row>
    <row r="64" spans="1:9" x14ac:dyDescent="0.25">
      <c r="A64" s="123" t="s">
        <v>295</v>
      </c>
      <c r="B64" s="131" t="s">
        <v>319</v>
      </c>
      <c r="C64" s="10" t="s">
        <v>320</v>
      </c>
      <c r="D64" s="130">
        <v>100</v>
      </c>
      <c r="E64" s="123"/>
      <c r="F64" s="130">
        <v>129.30000000000001</v>
      </c>
      <c r="G64" s="130">
        <v>12.26</v>
      </c>
      <c r="H64" s="130">
        <v>1.87</v>
      </c>
      <c r="I64" s="130">
        <v>15.7</v>
      </c>
    </row>
    <row r="65" spans="1:9" x14ac:dyDescent="0.25">
      <c r="A65" s="123" t="s">
        <v>295</v>
      </c>
      <c r="B65" s="131" t="s">
        <v>321</v>
      </c>
      <c r="C65" s="10" t="s">
        <v>322</v>
      </c>
      <c r="D65" s="130">
        <v>100</v>
      </c>
      <c r="E65" s="123"/>
      <c r="F65" s="130">
        <v>129</v>
      </c>
      <c r="G65" s="130">
        <v>8.6999999999999993</v>
      </c>
      <c r="H65" s="130">
        <v>8.6</v>
      </c>
      <c r="I65" s="130">
        <v>4.2</v>
      </c>
    </row>
    <row r="66" spans="1:9" x14ac:dyDescent="0.25">
      <c r="A66" s="123" t="s">
        <v>295</v>
      </c>
      <c r="B66" s="131" t="s">
        <v>323</v>
      </c>
      <c r="C66" s="10" t="s">
        <v>324</v>
      </c>
      <c r="D66" s="130">
        <v>200</v>
      </c>
      <c r="E66" s="123"/>
      <c r="F66" s="130">
        <v>300</v>
      </c>
      <c r="G66" s="130">
        <v>21.5</v>
      </c>
      <c r="H66" s="130">
        <v>21.6</v>
      </c>
      <c r="I66" s="130">
        <v>5</v>
      </c>
    </row>
    <row r="67" spans="1:9" ht="15.75" x14ac:dyDescent="0.25">
      <c r="A67" s="123" t="s">
        <v>295</v>
      </c>
      <c r="B67" s="128" t="s">
        <v>325</v>
      </c>
      <c r="C67" s="10" t="s">
        <v>326</v>
      </c>
      <c r="D67" s="130">
        <v>100</v>
      </c>
      <c r="E67" s="123"/>
      <c r="F67" s="126">
        <v>245.71</v>
      </c>
      <c r="G67" s="126">
        <v>19.7</v>
      </c>
      <c r="H67" s="126">
        <v>13.2</v>
      </c>
      <c r="I67" s="126">
        <v>0.28000000000000003</v>
      </c>
    </row>
    <row r="68" spans="1:9" ht="15.75" x14ac:dyDescent="0.25">
      <c r="A68" s="123" t="s">
        <v>295</v>
      </c>
      <c r="B68" s="138" t="s">
        <v>327</v>
      </c>
      <c r="C68" s="125" t="s">
        <v>328</v>
      </c>
      <c r="D68" s="126">
        <v>100</v>
      </c>
      <c r="E68" s="126"/>
      <c r="F68" s="126">
        <v>245.71</v>
      </c>
      <c r="G68" s="126">
        <v>19.7</v>
      </c>
      <c r="H68" s="126">
        <v>13.2</v>
      </c>
      <c r="I68" s="126">
        <v>0.28000000000000003</v>
      </c>
    </row>
    <row r="69" spans="1:9" ht="21" x14ac:dyDescent="0.35">
      <c r="A69" s="123"/>
      <c r="B69" s="5"/>
      <c r="C69" s="149" t="s">
        <v>329</v>
      </c>
      <c r="D69" s="123"/>
      <c r="E69" s="123"/>
      <c r="F69" s="123"/>
      <c r="G69" s="123"/>
      <c r="H69" s="123"/>
      <c r="I69" s="123"/>
    </row>
    <row r="70" spans="1:9" ht="15.75" x14ac:dyDescent="0.25">
      <c r="A70" s="123" t="s">
        <v>346</v>
      </c>
      <c r="B70" s="127" t="s">
        <v>349</v>
      </c>
      <c r="C70" s="139" t="s">
        <v>74</v>
      </c>
      <c r="D70" s="126">
        <v>200</v>
      </c>
      <c r="E70" s="126"/>
      <c r="F70" s="126">
        <v>58</v>
      </c>
      <c r="G70" s="126">
        <v>0.2</v>
      </c>
      <c r="H70" s="126">
        <v>0</v>
      </c>
      <c r="I70" s="126">
        <v>15</v>
      </c>
    </row>
    <row r="71" spans="1:9" ht="15.75" x14ac:dyDescent="0.25">
      <c r="A71" s="123" t="s">
        <v>346</v>
      </c>
      <c r="B71" s="127" t="s">
        <v>348</v>
      </c>
      <c r="C71" s="139" t="s">
        <v>330</v>
      </c>
      <c r="D71" s="126">
        <v>200</v>
      </c>
      <c r="E71" s="126"/>
      <c r="F71" s="126">
        <v>60</v>
      </c>
      <c r="G71" s="126">
        <v>0.3</v>
      </c>
      <c r="H71" s="126">
        <v>0</v>
      </c>
      <c r="I71" s="126">
        <v>15.2</v>
      </c>
    </row>
    <row r="72" spans="1:9" ht="15.75" x14ac:dyDescent="0.25">
      <c r="A72" s="123" t="s">
        <v>346</v>
      </c>
      <c r="B72" s="124" t="s">
        <v>354</v>
      </c>
      <c r="C72" s="125" t="s">
        <v>58</v>
      </c>
      <c r="D72" s="126">
        <v>200</v>
      </c>
      <c r="E72" s="126"/>
      <c r="F72" s="126">
        <v>87</v>
      </c>
      <c r="G72" s="126">
        <v>1.6</v>
      </c>
      <c r="H72" s="126">
        <v>1.6</v>
      </c>
      <c r="I72" s="126">
        <v>17.3</v>
      </c>
    </row>
    <row r="73" spans="1:9" ht="15.75" x14ac:dyDescent="0.25">
      <c r="A73" s="123" t="s">
        <v>346</v>
      </c>
      <c r="B73" s="127" t="s">
        <v>347</v>
      </c>
      <c r="C73" s="125" t="s">
        <v>13</v>
      </c>
      <c r="D73" s="126">
        <v>200</v>
      </c>
      <c r="E73" s="126"/>
      <c r="F73" s="150">
        <v>109</v>
      </c>
      <c r="G73" s="150">
        <v>1.5</v>
      </c>
      <c r="H73" s="150">
        <v>1.5</v>
      </c>
      <c r="I73" s="150">
        <v>20.399999999999999</v>
      </c>
    </row>
    <row r="74" spans="1:9" ht="15.75" x14ac:dyDescent="0.25">
      <c r="A74" s="123" t="s">
        <v>346</v>
      </c>
      <c r="B74" s="124" t="s">
        <v>350</v>
      </c>
      <c r="C74" s="125" t="s">
        <v>331</v>
      </c>
      <c r="D74" s="126">
        <v>200</v>
      </c>
      <c r="E74" s="126"/>
      <c r="F74" s="126">
        <v>123</v>
      </c>
      <c r="G74" s="126">
        <v>0.12</v>
      </c>
      <c r="H74" s="126">
        <v>0</v>
      </c>
      <c r="I74" s="126">
        <v>31.6</v>
      </c>
    </row>
    <row r="75" spans="1:9" ht="15.75" x14ac:dyDescent="0.25">
      <c r="A75" s="123" t="s">
        <v>346</v>
      </c>
      <c r="B75" s="127" t="s">
        <v>352</v>
      </c>
      <c r="C75" s="125" t="s">
        <v>151</v>
      </c>
      <c r="D75" s="126">
        <v>200</v>
      </c>
      <c r="E75" s="126"/>
      <c r="F75" s="126">
        <v>94</v>
      </c>
      <c r="G75" s="126">
        <v>0.4</v>
      </c>
      <c r="H75" s="126">
        <v>0</v>
      </c>
      <c r="I75" s="126">
        <v>23.6</v>
      </c>
    </row>
    <row r="76" spans="1:9" ht="15.75" x14ac:dyDescent="0.25">
      <c r="A76" s="123" t="s">
        <v>346</v>
      </c>
      <c r="B76" s="127"/>
      <c r="C76" s="125" t="s">
        <v>332</v>
      </c>
      <c r="D76" s="126">
        <v>200</v>
      </c>
      <c r="E76" s="126"/>
      <c r="F76" s="126">
        <v>76</v>
      </c>
      <c r="G76" s="126">
        <v>0</v>
      </c>
      <c r="H76" s="126">
        <v>0</v>
      </c>
      <c r="I76" s="126">
        <v>19</v>
      </c>
    </row>
    <row r="77" spans="1:9" ht="15.75" x14ac:dyDescent="0.25">
      <c r="A77" s="123" t="s">
        <v>346</v>
      </c>
      <c r="B77" s="127" t="s">
        <v>351</v>
      </c>
      <c r="C77" s="125" t="s">
        <v>45</v>
      </c>
      <c r="D77" s="126">
        <v>200</v>
      </c>
      <c r="E77" s="126"/>
      <c r="F77" s="126">
        <v>142</v>
      </c>
      <c r="G77" s="126">
        <v>0.2</v>
      </c>
      <c r="H77" s="126">
        <v>0</v>
      </c>
      <c r="I77" s="126">
        <v>35.799999999999997</v>
      </c>
    </row>
    <row r="78" spans="1:9" ht="15.75" x14ac:dyDescent="0.25">
      <c r="A78" s="123" t="s">
        <v>346</v>
      </c>
      <c r="B78" s="124"/>
      <c r="C78" s="125" t="s">
        <v>333</v>
      </c>
      <c r="D78" s="126">
        <v>200</v>
      </c>
      <c r="E78" s="126"/>
      <c r="F78" s="126"/>
      <c r="G78" s="126"/>
      <c r="H78" s="126"/>
      <c r="I78" s="126"/>
    </row>
    <row r="79" spans="1:9" ht="21" x14ac:dyDescent="0.35">
      <c r="A79" s="123"/>
      <c r="B79" s="151"/>
      <c r="C79" s="152" t="s">
        <v>334</v>
      </c>
      <c r="D79" s="130"/>
      <c r="E79" s="130"/>
      <c r="F79" s="130"/>
      <c r="G79" s="130"/>
      <c r="H79" s="130"/>
      <c r="I79" s="130"/>
    </row>
    <row r="80" spans="1:9" ht="15.75" x14ac:dyDescent="0.25">
      <c r="A80" s="123"/>
      <c r="B80" s="127" t="s">
        <v>20</v>
      </c>
      <c r="C80" s="142" t="s">
        <v>149</v>
      </c>
      <c r="D80" s="130">
        <v>100</v>
      </c>
      <c r="E80" s="130"/>
      <c r="F80" s="130">
        <v>242</v>
      </c>
      <c r="G80" s="130">
        <v>8.1</v>
      </c>
      <c r="H80" s="130">
        <v>1</v>
      </c>
      <c r="I80" s="130">
        <v>48.8</v>
      </c>
    </row>
    <row r="81" spans="1:9" ht="15.75" x14ac:dyDescent="0.25">
      <c r="A81" s="123"/>
      <c r="B81" s="127"/>
      <c r="C81" s="142" t="s">
        <v>336</v>
      </c>
      <c r="D81" s="130">
        <v>66</v>
      </c>
      <c r="E81" s="130"/>
      <c r="F81" s="130">
        <v>127.38</v>
      </c>
      <c r="G81" s="130">
        <v>4.09</v>
      </c>
      <c r="H81" s="130">
        <v>0.6</v>
      </c>
      <c r="I81" s="130">
        <v>26.5</v>
      </c>
    </row>
    <row r="82" spans="1:9" ht="15.75" x14ac:dyDescent="0.25">
      <c r="A82" s="123"/>
      <c r="B82" s="127" t="s">
        <v>20</v>
      </c>
      <c r="C82" s="146" t="s">
        <v>335</v>
      </c>
      <c r="D82" s="130">
        <v>100</v>
      </c>
      <c r="E82" s="130"/>
      <c r="F82" s="130">
        <v>165</v>
      </c>
      <c r="G82" s="130">
        <v>6.6</v>
      </c>
      <c r="H82" s="130">
        <v>1.2</v>
      </c>
      <c r="I82" s="130">
        <v>34.200000000000003</v>
      </c>
    </row>
    <row r="83" spans="1:9" ht="15.75" x14ac:dyDescent="0.25">
      <c r="A83" s="123"/>
      <c r="B83" s="127" t="s">
        <v>20</v>
      </c>
      <c r="C83" s="146" t="s">
        <v>336</v>
      </c>
      <c r="D83" s="130">
        <v>100</v>
      </c>
      <c r="E83" s="130"/>
      <c r="F83" s="130">
        <v>193</v>
      </c>
      <c r="G83" s="130">
        <v>6.2</v>
      </c>
      <c r="H83" s="130">
        <v>0.9</v>
      </c>
      <c r="I83" s="130">
        <v>40.200000000000003</v>
      </c>
    </row>
    <row r="84" spans="1:9" ht="15.75" x14ac:dyDescent="0.25">
      <c r="A84" s="123"/>
      <c r="B84" s="127" t="s">
        <v>20</v>
      </c>
      <c r="C84" s="142" t="s">
        <v>409</v>
      </c>
      <c r="D84" s="161">
        <v>50</v>
      </c>
      <c r="E84" s="161"/>
      <c r="F84" s="161">
        <v>121</v>
      </c>
      <c r="G84" s="161">
        <v>4.05</v>
      </c>
      <c r="H84" s="161">
        <v>0.5</v>
      </c>
      <c r="I84" s="161">
        <v>24.4</v>
      </c>
    </row>
    <row r="85" spans="1:9" ht="15.75" x14ac:dyDescent="0.25">
      <c r="A85" s="123"/>
      <c r="B85" s="126" t="s">
        <v>20</v>
      </c>
      <c r="C85" s="146" t="s">
        <v>410</v>
      </c>
      <c r="D85" s="126">
        <v>24</v>
      </c>
      <c r="E85" s="126"/>
      <c r="F85" s="126">
        <v>39.6</v>
      </c>
      <c r="G85" s="126">
        <v>1.58</v>
      </c>
      <c r="H85" s="126">
        <v>0.3</v>
      </c>
      <c r="I85" s="126">
        <v>8.2080000000000002</v>
      </c>
    </row>
    <row r="86" spans="1:9" ht="15.75" x14ac:dyDescent="0.25">
      <c r="A86" s="1"/>
      <c r="B86" s="127" t="s">
        <v>20</v>
      </c>
      <c r="C86" s="142" t="s">
        <v>409</v>
      </c>
      <c r="D86" s="161">
        <v>60</v>
      </c>
      <c r="E86" s="161"/>
      <c r="F86" s="161">
        <v>145.19999999999999</v>
      </c>
      <c r="G86" s="161">
        <v>4.8600000000000003</v>
      </c>
      <c r="H86" s="161">
        <v>0.6</v>
      </c>
      <c r="I86" s="161">
        <v>29.28</v>
      </c>
    </row>
    <row r="87" spans="1:9" ht="15.75" x14ac:dyDescent="0.25">
      <c r="A87" s="123"/>
      <c r="B87" s="126" t="s">
        <v>20</v>
      </c>
      <c r="C87" s="146" t="s">
        <v>410</v>
      </c>
      <c r="D87" s="126">
        <v>36</v>
      </c>
      <c r="E87" s="126"/>
      <c r="F87" s="126">
        <v>59.4</v>
      </c>
      <c r="G87" s="126">
        <v>2.37</v>
      </c>
      <c r="H87" s="126">
        <v>0.43</v>
      </c>
      <c r="I87" s="126">
        <v>12.3</v>
      </c>
    </row>
    <row r="88" spans="1:9" ht="15.75" x14ac:dyDescent="0.25">
      <c r="A88" s="1"/>
      <c r="B88" s="1"/>
      <c r="C88" s="56"/>
      <c r="D88" s="153"/>
      <c r="E88" s="153"/>
      <c r="F88" s="153"/>
      <c r="G88" s="153"/>
      <c r="H88" s="153"/>
      <c r="I88" s="153"/>
    </row>
    <row r="89" spans="1:9" ht="15.75" x14ac:dyDescent="0.25">
      <c r="A89" s="1"/>
      <c r="B89" s="1"/>
      <c r="C89" s="56"/>
      <c r="D89" s="153"/>
      <c r="E89" s="153"/>
      <c r="F89" s="153"/>
      <c r="G89" s="153"/>
      <c r="H89" s="153"/>
      <c r="I89" s="153"/>
    </row>
    <row r="90" spans="1:9" ht="15.75" customHeight="1" x14ac:dyDescent="0.25">
      <c r="A90" s="130" t="s">
        <v>261</v>
      </c>
      <c r="B90" s="154" t="s">
        <v>337</v>
      </c>
      <c r="C90" s="125" t="s">
        <v>338</v>
      </c>
      <c r="D90" s="126">
        <v>15</v>
      </c>
      <c r="E90" s="126"/>
      <c r="F90" s="126">
        <v>99.14</v>
      </c>
      <c r="G90" s="126">
        <v>0.12</v>
      </c>
      <c r="H90" s="126">
        <v>10.87</v>
      </c>
      <c r="I90" s="126">
        <v>0.19500000000000001</v>
      </c>
    </row>
    <row r="91" spans="1:9" ht="15.75" x14ac:dyDescent="0.25">
      <c r="A91" s="130" t="s">
        <v>261</v>
      </c>
      <c r="B91" s="155" t="s">
        <v>339</v>
      </c>
      <c r="C91" s="156" t="s">
        <v>340</v>
      </c>
      <c r="D91" s="126">
        <v>15</v>
      </c>
      <c r="E91" s="126"/>
      <c r="F91" s="126">
        <v>53.7</v>
      </c>
      <c r="G91" s="126">
        <v>3.48</v>
      </c>
      <c r="H91" s="126">
        <v>4.43</v>
      </c>
      <c r="I91" s="126">
        <v>0</v>
      </c>
    </row>
    <row r="92" spans="1:9" ht="16.5" customHeight="1" x14ac:dyDescent="0.25">
      <c r="A92" s="130" t="s">
        <v>261</v>
      </c>
      <c r="B92" s="154" t="s">
        <v>337</v>
      </c>
      <c r="C92" s="125" t="s">
        <v>79</v>
      </c>
      <c r="D92" s="126">
        <v>20</v>
      </c>
      <c r="E92" s="126"/>
      <c r="F92" s="126">
        <v>132</v>
      </c>
      <c r="G92" s="126">
        <v>0.16</v>
      </c>
      <c r="H92" s="126">
        <v>16.5</v>
      </c>
      <c r="I92" s="126">
        <v>0.28000000000000003</v>
      </c>
    </row>
    <row r="93" spans="1:9" ht="15.75" x14ac:dyDescent="0.25">
      <c r="A93" s="130" t="s">
        <v>261</v>
      </c>
      <c r="B93" s="155" t="s">
        <v>339</v>
      </c>
      <c r="C93" s="156" t="s">
        <v>340</v>
      </c>
      <c r="D93" s="126">
        <v>20</v>
      </c>
      <c r="E93" s="126"/>
      <c r="F93" s="126">
        <v>71.599999999999994</v>
      </c>
      <c r="G93" s="126">
        <v>4.6399999999999997</v>
      </c>
      <c r="H93" s="126">
        <v>5.9</v>
      </c>
      <c r="I93" s="126">
        <v>0</v>
      </c>
    </row>
    <row r="94" spans="1:9" ht="15.75" x14ac:dyDescent="0.25">
      <c r="A94" s="1"/>
      <c r="B94" s="1"/>
      <c r="C94" s="157"/>
      <c r="D94" s="126"/>
      <c r="E94" s="126"/>
      <c r="F94" s="126"/>
      <c r="G94" s="126"/>
      <c r="H94" s="126"/>
      <c r="I94" s="126"/>
    </row>
    <row r="95" spans="1:9" ht="15.75" x14ac:dyDescent="0.25">
      <c r="A95" s="1"/>
      <c r="B95" s="158" t="s">
        <v>341</v>
      </c>
      <c r="C95" s="142" t="s">
        <v>342</v>
      </c>
      <c r="D95" s="126">
        <v>100</v>
      </c>
      <c r="E95" s="126"/>
      <c r="F95" s="126">
        <v>157.5</v>
      </c>
      <c r="G95" s="126">
        <v>2.38</v>
      </c>
      <c r="H95" s="126">
        <v>15</v>
      </c>
      <c r="I95" s="126">
        <v>3.24</v>
      </c>
    </row>
    <row r="96" spans="1:9" ht="15.75" x14ac:dyDescent="0.25">
      <c r="B96" s="159" t="s">
        <v>20</v>
      </c>
      <c r="C96" s="142" t="s">
        <v>343</v>
      </c>
      <c r="D96" s="126">
        <v>200</v>
      </c>
      <c r="E96" s="126"/>
      <c r="F96" s="126">
        <v>70</v>
      </c>
      <c r="G96" s="126">
        <v>0.3</v>
      </c>
      <c r="H96" s="126">
        <v>0.2</v>
      </c>
      <c r="I96" s="126">
        <v>16.3</v>
      </c>
    </row>
    <row r="97" spans="1:9" ht="18.75" x14ac:dyDescent="0.3">
      <c r="B97" s="160"/>
      <c r="C97" s="146" t="s">
        <v>344</v>
      </c>
      <c r="D97" s="161">
        <v>100</v>
      </c>
      <c r="E97" s="162"/>
      <c r="F97" s="161">
        <v>44</v>
      </c>
      <c r="G97" s="161">
        <v>0.4</v>
      </c>
      <c r="H97" s="161">
        <v>0.4</v>
      </c>
      <c r="I97" s="161">
        <v>9.8000000000000007</v>
      </c>
    </row>
    <row r="98" spans="1:9" x14ac:dyDescent="0.25">
      <c r="B98" s="1"/>
      <c r="C98" s="6"/>
      <c r="D98" s="1"/>
      <c r="E98" s="1"/>
      <c r="F98" s="1"/>
      <c r="G98" s="1"/>
      <c r="H98" s="1"/>
      <c r="I98" s="1"/>
    </row>
    <row r="99" spans="1:9" ht="15.75" x14ac:dyDescent="0.25">
      <c r="A99" s="123" t="s">
        <v>356</v>
      </c>
      <c r="B99" s="132" t="s">
        <v>357</v>
      </c>
      <c r="C99" s="139" t="s">
        <v>74</v>
      </c>
      <c r="D99" s="126">
        <v>200</v>
      </c>
      <c r="E99" s="126"/>
      <c r="F99" s="126">
        <v>38</v>
      </c>
      <c r="G99" s="126">
        <v>0.2</v>
      </c>
      <c r="H99" s="126">
        <v>0.1</v>
      </c>
      <c r="I99" s="126">
        <v>9.3000000000000007</v>
      </c>
    </row>
    <row r="100" spans="1:9" ht="15.75" x14ac:dyDescent="0.25">
      <c r="A100" s="123" t="s">
        <v>356</v>
      </c>
      <c r="B100" s="132" t="s">
        <v>358</v>
      </c>
      <c r="C100" s="139" t="s">
        <v>330</v>
      </c>
      <c r="D100" s="126">
        <v>200</v>
      </c>
      <c r="E100" s="126"/>
      <c r="F100" s="126">
        <v>40</v>
      </c>
      <c r="G100" s="126">
        <v>0.3</v>
      </c>
      <c r="H100" s="126">
        <v>0.1</v>
      </c>
      <c r="I100" s="126">
        <v>9.5</v>
      </c>
    </row>
    <row r="101" spans="1:9" ht="15.75" x14ac:dyDescent="0.25">
      <c r="A101" s="123" t="s">
        <v>356</v>
      </c>
      <c r="B101" s="140" t="s">
        <v>359</v>
      </c>
      <c r="C101" s="125" t="s">
        <v>58</v>
      </c>
      <c r="D101" s="126">
        <v>200</v>
      </c>
      <c r="E101" s="126"/>
      <c r="F101" s="126">
        <v>64</v>
      </c>
      <c r="G101" s="126">
        <v>1.6</v>
      </c>
      <c r="H101" s="126">
        <v>1.3</v>
      </c>
      <c r="I101" s="126">
        <v>11.5</v>
      </c>
    </row>
    <row r="102" spans="1:9" ht="15.75" x14ac:dyDescent="0.25">
      <c r="A102" s="123" t="s">
        <v>356</v>
      </c>
      <c r="B102" s="132" t="s">
        <v>360</v>
      </c>
      <c r="C102" s="125" t="s">
        <v>13</v>
      </c>
      <c r="D102" s="126">
        <v>200</v>
      </c>
      <c r="E102" s="126"/>
      <c r="F102" s="126">
        <v>63</v>
      </c>
      <c r="G102" s="126">
        <v>1.4</v>
      </c>
      <c r="H102" s="126">
        <v>1.2</v>
      </c>
      <c r="I102" s="126">
        <v>11.4</v>
      </c>
    </row>
    <row r="103" spans="1:9" ht="15.75" x14ac:dyDescent="0.25">
      <c r="A103" s="123" t="s">
        <v>356</v>
      </c>
      <c r="B103" s="140" t="s">
        <v>361</v>
      </c>
      <c r="C103" s="125" t="s">
        <v>331</v>
      </c>
      <c r="D103" s="126">
        <v>200</v>
      </c>
      <c r="E103" s="126"/>
      <c r="F103" s="126">
        <v>72</v>
      </c>
      <c r="G103" s="126">
        <v>0.3</v>
      </c>
      <c r="H103" s="126">
        <v>0.01</v>
      </c>
      <c r="I103" s="126">
        <v>17.5</v>
      </c>
    </row>
    <row r="104" spans="1:9" ht="15.75" x14ac:dyDescent="0.25">
      <c r="A104" s="123" t="s">
        <v>356</v>
      </c>
      <c r="B104" s="132" t="s">
        <v>362</v>
      </c>
      <c r="C104" s="125" t="s">
        <v>151</v>
      </c>
      <c r="D104" s="126">
        <v>200</v>
      </c>
      <c r="E104" s="126"/>
      <c r="F104" s="126">
        <v>78</v>
      </c>
      <c r="G104" s="126">
        <v>0.7</v>
      </c>
      <c r="H104" s="126">
        <v>0.3</v>
      </c>
      <c r="I104" s="126">
        <v>18.3</v>
      </c>
    </row>
    <row r="105" spans="1:9" ht="15.75" x14ac:dyDescent="0.25">
      <c r="A105" s="123" t="s">
        <v>356</v>
      </c>
      <c r="B105" s="127" t="s">
        <v>363</v>
      </c>
      <c r="C105" s="125" t="s">
        <v>364</v>
      </c>
      <c r="D105" s="126">
        <v>200</v>
      </c>
      <c r="E105" s="126"/>
      <c r="F105" s="126">
        <v>96</v>
      </c>
      <c r="G105" s="126">
        <v>0.1</v>
      </c>
      <c r="H105" s="126">
        <v>0</v>
      </c>
      <c r="I105" s="126">
        <v>25.2</v>
      </c>
    </row>
    <row r="106" spans="1:9" ht="15.75" x14ac:dyDescent="0.25">
      <c r="A106" s="123" t="s">
        <v>356</v>
      </c>
      <c r="B106" s="132" t="s">
        <v>365</v>
      </c>
      <c r="C106" s="125" t="s">
        <v>332</v>
      </c>
      <c r="D106" s="126">
        <v>200</v>
      </c>
      <c r="E106" s="126"/>
      <c r="F106" s="126">
        <v>76</v>
      </c>
      <c r="G106" s="126">
        <v>0</v>
      </c>
      <c r="H106" s="126">
        <v>0</v>
      </c>
      <c r="I106" s="126">
        <v>19</v>
      </c>
    </row>
    <row r="107" spans="1:9" ht="15.75" x14ac:dyDescent="0.25">
      <c r="A107" s="123" t="s">
        <v>356</v>
      </c>
      <c r="B107" s="140" t="s">
        <v>366</v>
      </c>
      <c r="C107" s="125" t="s">
        <v>333</v>
      </c>
      <c r="D107" s="126">
        <v>200</v>
      </c>
      <c r="E107" s="126"/>
      <c r="F107" s="126">
        <v>88</v>
      </c>
      <c r="G107" s="126">
        <v>0</v>
      </c>
      <c r="H107" s="126">
        <v>0</v>
      </c>
      <c r="I107" s="126">
        <v>21.8</v>
      </c>
    </row>
  </sheetData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224"/>
  <sheetViews>
    <sheetView tabSelected="1" workbookViewId="0">
      <selection activeCell="N9" sqref="N9"/>
    </sheetView>
  </sheetViews>
  <sheetFormatPr defaultRowHeight="15" x14ac:dyDescent="0.25"/>
  <cols>
    <col min="1" max="1" width="8.5703125" customWidth="1"/>
    <col min="2" max="2" width="35.5703125" customWidth="1"/>
    <col min="3" max="3" width="9.7109375" customWidth="1"/>
    <col min="4" max="4" width="8.42578125" customWidth="1"/>
    <col min="6" max="6" width="8" customWidth="1"/>
    <col min="7" max="7" width="8.28515625" customWidth="1"/>
    <col min="8" max="8" width="10.7109375" customWidth="1"/>
    <col min="9" max="10" width="7.28515625" customWidth="1"/>
    <col min="11" max="11" width="6.85546875" customWidth="1"/>
  </cols>
  <sheetData>
    <row r="1" spans="1:91" ht="15" customHeight="1" x14ac:dyDescent="0.25">
      <c r="H1" s="109" t="s">
        <v>176</v>
      </c>
      <c r="I1" s="109"/>
      <c r="J1" s="109"/>
      <c r="K1" s="109"/>
      <c r="L1" s="109"/>
      <c r="M1" s="109"/>
    </row>
    <row r="2" spans="1:91" ht="15" customHeight="1" x14ac:dyDescent="0.25">
      <c r="B2" s="112" t="s">
        <v>229</v>
      </c>
      <c r="H2" s="109" t="s">
        <v>177</v>
      </c>
      <c r="I2" s="109"/>
      <c r="J2" s="109"/>
      <c r="K2" s="109"/>
      <c r="L2" s="109"/>
      <c r="M2" s="109"/>
    </row>
    <row r="3" spans="1:91" ht="15" customHeight="1" x14ac:dyDescent="0.25">
      <c r="H3" s="109" t="s">
        <v>441</v>
      </c>
      <c r="I3" s="109"/>
      <c r="J3" s="109"/>
      <c r="K3" s="109"/>
      <c r="L3" s="109"/>
      <c r="M3" s="109"/>
    </row>
    <row r="4" spans="1:91" ht="15" customHeight="1" x14ac:dyDescent="0.25">
      <c r="B4" s="252" t="s">
        <v>442</v>
      </c>
      <c r="C4" s="252"/>
      <c r="D4" s="252"/>
      <c r="E4" s="252"/>
      <c r="F4" s="252"/>
      <c r="G4" s="252"/>
    </row>
    <row r="5" spans="1:91" ht="15.75" customHeight="1" x14ac:dyDescent="0.25">
      <c r="B5" s="252"/>
      <c r="C5" s="252"/>
      <c r="D5" s="252"/>
      <c r="E5" s="252"/>
      <c r="F5" s="252"/>
      <c r="G5" s="25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</row>
    <row r="6" spans="1:91" s="1" customFormat="1" ht="32.25" customHeight="1" x14ac:dyDescent="0.25">
      <c r="A6"/>
      <c r="B6" s="252"/>
      <c r="C6" s="252"/>
      <c r="D6" s="252"/>
      <c r="E6" s="252"/>
      <c r="F6" s="252"/>
      <c r="G6" s="252"/>
      <c r="H6" s="112"/>
      <c r="I6" s="112"/>
      <c r="J6" s="112"/>
      <c r="K6"/>
      <c r="L6"/>
      <c r="M6"/>
      <c r="N6"/>
      <c r="O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</row>
    <row r="7" spans="1:91" x14ac:dyDescent="0.25">
      <c r="B7" s="253"/>
      <c r="C7" s="253"/>
      <c r="D7" s="253"/>
      <c r="E7" s="253"/>
      <c r="F7" s="253"/>
      <c r="G7" s="253"/>
    </row>
    <row r="8" spans="1:91" ht="15.75" x14ac:dyDescent="0.25">
      <c r="A8" s="279" t="s">
        <v>7</v>
      </c>
      <c r="B8" s="279" t="s">
        <v>0</v>
      </c>
      <c r="C8" s="279" t="s">
        <v>1</v>
      </c>
      <c r="D8" s="279" t="s">
        <v>179</v>
      </c>
      <c r="E8" s="279" t="s">
        <v>2</v>
      </c>
      <c r="F8" s="275" t="s">
        <v>3</v>
      </c>
      <c r="G8" s="281"/>
      <c r="H8" s="281"/>
      <c r="I8" s="276" t="s">
        <v>170</v>
      </c>
      <c r="J8" s="277"/>
      <c r="K8" s="277"/>
      <c r="L8" s="278"/>
    </row>
    <row r="9" spans="1:91" ht="31.5" x14ac:dyDescent="0.25">
      <c r="A9" s="280"/>
      <c r="B9" s="280"/>
      <c r="C9" s="280"/>
      <c r="D9" s="280"/>
      <c r="E9" s="280"/>
      <c r="F9" s="204" t="s">
        <v>6</v>
      </c>
      <c r="G9" s="204" t="s">
        <v>4</v>
      </c>
      <c r="H9" s="205" t="s">
        <v>5</v>
      </c>
      <c r="I9" s="103" t="s">
        <v>171</v>
      </c>
      <c r="J9" s="103" t="s">
        <v>172</v>
      </c>
      <c r="K9" s="103" t="s">
        <v>173</v>
      </c>
      <c r="L9" s="103" t="s">
        <v>174</v>
      </c>
    </row>
    <row r="10" spans="1:91" x14ac:dyDescent="0.25">
      <c r="A10" s="242"/>
      <c r="B10" s="243"/>
      <c r="C10" s="243"/>
      <c r="D10" s="243"/>
      <c r="E10" s="243"/>
      <c r="F10" s="243"/>
      <c r="G10" s="243"/>
      <c r="H10" s="243"/>
      <c r="I10" s="101"/>
      <c r="J10" s="102"/>
      <c r="K10" s="102"/>
      <c r="L10" s="5"/>
    </row>
    <row r="11" spans="1:91" x14ac:dyDescent="0.25">
      <c r="A11" s="242" t="s">
        <v>431</v>
      </c>
      <c r="B11" s="243"/>
      <c r="C11" s="243"/>
      <c r="D11" s="243"/>
      <c r="E11" s="243"/>
      <c r="F11" s="243"/>
      <c r="G11" s="243"/>
      <c r="H11" s="243"/>
      <c r="I11" s="101"/>
      <c r="J11" s="102"/>
      <c r="K11" s="102"/>
      <c r="L11" s="5"/>
    </row>
    <row r="12" spans="1:91" x14ac:dyDescent="0.25">
      <c r="A12" s="16"/>
      <c r="B12" s="18" t="s">
        <v>10</v>
      </c>
      <c r="C12" s="16"/>
      <c r="D12" s="47"/>
      <c r="F12" s="16"/>
      <c r="G12" s="16"/>
      <c r="H12" s="49"/>
      <c r="I12" s="1"/>
      <c r="J12" s="1"/>
      <c r="K12" s="1"/>
      <c r="L12" s="1"/>
    </row>
    <row r="13" spans="1:91" ht="15.75" x14ac:dyDescent="0.25">
      <c r="A13" s="126" t="s">
        <v>339</v>
      </c>
      <c r="B13" s="156" t="s">
        <v>340</v>
      </c>
      <c r="C13" s="126">
        <v>15</v>
      </c>
      <c r="D13" s="126"/>
      <c r="E13" s="126">
        <v>53.7</v>
      </c>
      <c r="F13" s="126">
        <v>3.48</v>
      </c>
      <c r="G13" s="126">
        <v>4.43</v>
      </c>
      <c r="H13" s="126">
        <v>0</v>
      </c>
      <c r="I13" s="141">
        <v>2E-3</v>
      </c>
      <c r="J13" s="141">
        <v>1.0999999999999999E-2</v>
      </c>
      <c r="K13" s="141">
        <v>4.8000000000000001E-2</v>
      </c>
      <c r="L13" s="141"/>
    </row>
    <row r="14" spans="1:91" ht="15.75" x14ac:dyDescent="0.25">
      <c r="A14" s="141" t="s">
        <v>345</v>
      </c>
      <c r="B14" s="20" t="s">
        <v>12</v>
      </c>
      <c r="C14" s="163">
        <v>160</v>
      </c>
      <c r="D14" s="172"/>
      <c r="E14" s="126">
        <v>196.15</v>
      </c>
      <c r="F14" s="126">
        <v>12.92</v>
      </c>
      <c r="G14" s="126">
        <v>14.53</v>
      </c>
      <c r="H14" s="126">
        <v>3.23</v>
      </c>
      <c r="I14" s="163">
        <v>0.14000000000000001</v>
      </c>
      <c r="J14" s="163">
        <v>0.4</v>
      </c>
      <c r="K14" s="163">
        <v>0.6</v>
      </c>
      <c r="L14" s="163">
        <v>0.7</v>
      </c>
    </row>
    <row r="15" spans="1:91" ht="15.75" x14ac:dyDescent="0.25">
      <c r="A15" s="127" t="s">
        <v>360</v>
      </c>
      <c r="B15" s="125" t="s">
        <v>13</v>
      </c>
      <c r="C15" s="126">
        <v>200</v>
      </c>
      <c r="D15" s="126"/>
      <c r="E15" s="126">
        <v>63</v>
      </c>
      <c r="F15" s="126">
        <v>1.4</v>
      </c>
      <c r="G15" s="126">
        <v>1.2</v>
      </c>
      <c r="H15" s="126">
        <v>20.399999999999999</v>
      </c>
      <c r="I15" s="141">
        <v>5.3999999999999999E-2</v>
      </c>
      <c r="J15" s="141">
        <v>0.39</v>
      </c>
      <c r="K15" s="141">
        <v>9.2999999999999999E-2</v>
      </c>
      <c r="L15" s="141">
        <v>0.6</v>
      </c>
    </row>
    <row r="16" spans="1:91" ht="15.75" x14ac:dyDescent="0.25">
      <c r="A16" s="141" t="s">
        <v>20</v>
      </c>
      <c r="B16" s="142" t="s">
        <v>412</v>
      </c>
      <c r="C16" s="130">
        <v>40</v>
      </c>
      <c r="D16" s="130"/>
      <c r="E16" s="141">
        <v>108</v>
      </c>
      <c r="F16" s="141">
        <v>1.6</v>
      </c>
      <c r="G16" s="141">
        <v>0.9</v>
      </c>
      <c r="H16" s="167">
        <v>21.6</v>
      </c>
      <c r="I16" s="163">
        <v>6.6000000000000003E-2</v>
      </c>
      <c r="J16" s="163">
        <v>0</v>
      </c>
      <c r="K16" s="163">
        <v>0</v>
      </c>
      <c r="L16" s="163">
        <v>0.28999999999999998</v>
      </c>
      <c r="M16" s="105"/>
    </row>
    <row r="17" spans="1:18" x14ac:dyDescent="0.25">
      <c r="A17" s="164"/>
      <c r="B17" s="20" t="s">
        <v>38</v>
      </c>
      <c r="C17" s="163">
        <v>100</v>
      </c>
      <c r="D17" s="163"/>
      <c r="E17" s="163">
        <v>36</v>
      </c>
      <c r="F17" s="163">
        <v>0.29599999999999999</v>
      </c>
      <c r="G17" s="163"/>
      <c r="H17" s="166">
        <v>9.4920000000000009</v>
      </c>
      <c r="I17" s="163">
        <v>8.0000000000000002E-3</v>
      </c>
      <c r="J17" s="163">
        <v>3.7</v>
      </c>
      <c r="K17" s="163"/>
      <c r="L17" s="163"/>
    </row>
    <row r="18" spans="1:18" x14ac:dyDescent="0.25">
      <c r="A18" s="164"/>
      <c r="B18" s="20"/>
      <c r="C18" s="163"/>
      <c r="D18" s="163"/>
      <c r="E18" s="163"/>
      <c r="F18" s="163"/>
      <c r="G18" s="163"/>
      <c r="H18" s="166"/>
      <c r="I18" s="163"/>
      <c r="J18" s="163"/>
      <c r="K18" s="163"/>
      <c r="L18" s="163"/>
    </row>
    <row r="19" spans="1:18" x14ac:dyDescent="0.25">
      <c r="A19" s="141"/>
      <c r="B19" s="171" t="s">
        <v>16</v>
      </c>
      <c r="C19" s="165">
        <f>SUM(C13:C18)</f>
        <v>515</v>
      </c>
      <c r="D19" s="171"/>
      <c r="E19" s="165">
        <f>SUM(E13:E18)</f>
        <v>456.85</v>
      </c>
      <c r="F19" s="165">
        <f t="shared" ref="F19:L19" si="0">SUM(F13:F18)</f>
        <v>19.695999999999998</v>
      </c>
      <c r="G19" s="165">
        <f t="shared" si="0"/>
        <v>21.06</v>
      </c>
      <c r="H19" s="165">
        <f t="shared" si="0"/>
        <v>54.722000000000008</v>
      </c>
      <c r="I19" s="165">
        <f t="shared" si="0"/>
        <v>0.27</v>
      </c>
      <c r="J19" s="165">
        <f t="shared" si="0"/>
        <v>4.5010000000000003</v>
      </c>
      <c r="K19" s="165">
        <f t="shared" si="0"/>
        <v>0.74099999999999999</v>
      </c>
      <c r="L19" s="165">
        <f t="shared" si="0"/>
        <v>1.5899999999999999</v>
      </c>
      <c r="R19" t="s">
        <v>430</v>
      </c>
    </row>
    <row r="20" spans="1:18" x14ac:dyDescent="0.25">
      <c r="A20" s="164"/>
      <c r="B20" s="18" t="s">
        <v>17</v>
      </c>
      <c r="C20" s="163"/>
      <c r="D20" s="20"/>
      <c r="E20" s="163"/>
      <c r="F20" s="163"/>
      <c r="G20" s="163"/>
      <c r="H20" s="166"/>
      <c r="I20" s="163"/>
      <c r="J20" s="163"/>
      <c r="K20" s="163"/>
      <c r="L20" s="163"/>
      <c r="N20" s="2"/>
    </row>
    <row r="21" spans="1:18" x14ac:dyDescent="0.25">
      <c r="A21" s="164" t="s">
        <v>262</v>
      </c>
      <c r="B21" s="20" t="s">
        <v>378</v>
      </c>
      <c r="C21" s="163">
        <v>80</v>
      </c>
      <c r="D21" s="20"/>
      <c r="E21" s="130">
        <v>10</v>
      </c>
      <c r="F21" s="130">
        <v>0.7</v>
      </c>
      <c r="G21" s="130">
        <v>0.1</v>
      </c>
      <c r="H21" s="130">
        <v>1.9</v>
      </c>
      <c r="I21" s="163">
        <v>1.2E-2</v>
      </c>
      <c r="J21" s="163">
        <v>0.995</v>
      </c>
      <c r="K21" s="163"/>
      <c r="L21" s="163"/>
      <c r="M21" s="227"/>
      <c r="N21" s="2"/>
    </row>
    <row r="22" spans="1:18" ht="30" x14ac:dyDescent="0.25">
      <c r="A22" s="141" t="s">
        <v>252</v>
      </c>
      <c r="B22" s="168" t="s">
        <v>114</v>
      </c>
      <c r="C22" s="126">
        <v>250</v>
      </c>
      <c r="D22" s="126"/>
      <c r="E22" s="126">
        <v>179.64</v>
      </c>
      <c r="F22" s="126">
        <v>10.029999999999999</v>
      </c>
      <c r="G22" s="126">
        <v>5.36</v>
      </c>
      <c r="H22" s="126">
        <v>23</v>
      </c>
      <c r="I22" s="163">
        <v>0.1</v>
      </c>
      <c r="J22" s="163">
        <v>7.77</v>
      </c>
      <c r="K22" s="163">
        <v>1E-3</v>
      </c>
      <c r="L22" s="163">
        <v>1.37</v>
      </c>
      <c r="N22" s="2"/>
    </row>
    <row r="23" spans="1:18" ht="15.75" x14ac:dyDescent="0.25">
      <c r="A23" s="141" t="s">
        <v>296</v>
      </c>
      <c r="B23" s="20" t="s">
        <v>26</v>
      </c>
      <c r="C23" s="163" t="s">
        <v>146</v>
      </c>
      <c r="D23" s="172"/>
      <c r="E23" s="126">
        <v>220.59</v>
      </c>
      <c r="F23" s="126">
        <v>11.76</v>
      </c>
      <c r="G23" s="126">
        <v>12.63</v>
      </c>
      <c r="H23" s="126">
        <v>15.55</v>
      </c>
      <c r="I23" s="163">
        <v>3.5999999999999997E-2</v>
      </c>
      <c r="J23" s="163">
        <v>5.53</v>
      </c>
      <c r="K23" s="163">
        <v>7.2999999999999995E-2</v>
      </c>
      <c r="L23" s="163">
        <v>0.44</v>
      </c>
      <c r="N23" s="2"/>
    </row>
    <row r="24" spans="1:18" ht="15.75" x14ac:dyDescent="0.25">
      <c r="A24" s="127" t="s">
        <v>284</v>
      </c>
      <c r="B24" s="125" t="s">
        <v>27</v>
      </c>
      <c r="C24" s="126">
        <v>150</v>
      </c>
      <c r="D24" s="126"/>
      <c r="E24" s="126">
        <v>228</v>
      </c>
      <c r="F24" s="126">
        <v>3.81</v>
      </c>
      <c r="G24" s="126">
        <v>6.109</v>
      </c>
      <c r="H24" s="126">
        <v>38.61</v>
      </c>
      <c r="I24" s="141">
        <v>2.4E-2</v>
      </c>
      <c r="J24" s="141"/>
      <c r="K24" s="141">
        <v>1.7000000000000001E-2</v>
      </c>
      <c r="L24" s="141">
        <v>2.5</v>
      </c>
      <c r="N24" s="2"/>
    </row>
    <row r="25" spans="1:18" ht="15.75" x14ac:dyDescent="0.25">
      <c r="A25" s="124" t="s">
        <v>361</v>
      </c>
      <c r="B25" s="125" t="s">
        <v>331</v>
      </c>
      <c r="C25" s="126">
        <v>200</v>
      </c>
      <c r="D25" s="126"/>
      <c r="E25" s="126">
        <v>72</v>
      </c>
      <c r="F25" s="126">
        <v>0.12</v>
      </c>
      <c r="G25" s="126">
        <v>0</v>
      </c>
      <c r="H25" s="126">
        <v>31.6</v>
      </c>
      <c r="I25" s="163">
        <v>0.02</v>
      </c>
      <c r="J25" s="163">
        <v>0.89</v>
      </c>
      <c r="K25" s="163">
        <v>0</v>
      </c>
      <c r="L25" s="163">
        <v>0</v>
      </c>
      <c r="N25" s="2"/>
    </row>
    <row r="26" spans="1:18" ht="15.75" x14ac:dyDescent="0.25">
      <c r="A26" s="141" t="s">
        <v>20</v>
      </c>
      <c r="B26" s="142" t="s">
        <v>411</v>
      </c>
      <c r="C26" s="130">
        <v>70</v>
      </c>
      <c r="D26" s="130"/>
      <c r="E26" s="141">
        <v>145</v>
      </c>
      <c r="F26" s="141">
        <v>3.6</v>
      </c>
      <c r="G26" s="141">
        <v>0.9</v>
      </c>
      <c r="H26" s="167">
        <v>29.69</v>
      </c>
      <c r="I26" s="163">
        <v>6.6000000000000003E-2</v>
      </c>
      <c r="J26" s="163">
        <v>0</v>
      </c>
      <c r="K26" s="163">
        <v>0</v>
      </c>
      <c r="L26" s="163">
        <v>0.28999999999999998</v>
      </c>
      <c r="N26" s="2"/>
    </row>
    <row r="27" spans="1:18" x14ac:dyDescent="0.25">
      <c r="A27" s="141" t="s">
        <v>20</v>
      </c>
      <c r="B27" s="20" t="s">
        <v>30</v>
      </c>
      <c r="C27" s="163">
        <v>200</v>
      </c>
      <c r="D27" s="172"/>
      <c r="E27" s="141">
        <v>70</v>
      </c>
      <c r="F27" s="141">
        <v>0.3</v>
      </c>
      <c r="G27" s="141">
        <v>0.2</v>
      </c>
      <c r="H27" s="167">
        <v>16.3</v>
      </c>
      <c r="I27" s="163">
        <v>3.2000000000000001E-2</v>
      </c>
      <c r="J27" s="163">
        <v>1.0999999999999999E-2</v>
      </c>
      <c r="K27" s="163">
        <v>0</v>
      </c>
      <c r="L27" s="163">
        <v>0</v>
      </c>
      <c r="N27" s="2"/>
    </row>
    <row r="28" spans="1:18" x14ac:dyDescent="0.25">
      <c r="A28" s="20"/>
      <c r="B28" s="20" t="s">
        <v>16</v>
      </c>
      <c r="C28" s="163">
        <f>SUM(C21:C27)</f>
        <v>950</v>
      </c>
      <c r="D28" s="164"/>
      <c r="E28" s="163">
        <f>SUM(E21:E27)</f>
        <v>925.23</v>
      </c>
      <c r="F28" s="163">
        <f t="shared" ref="F28:L28" si="1">SUM(F21:F26)</f>
        <v>30.02</v>
      </c>
      <c r="G28" s="163">
        <f t="shared" si="1"/>
        <v>25.098999999999997</v>
      </c>
      <c r="H28" s="163">
        <f t="shared" si="1"/>
        <v>140.35</v>
      </c>
      <c r="I28" s="163">
        <f t="shared" si="1"/>
        <v>0.25800000000000001</v>
      </c>
      <c r="J28" s="163">
        <f t="shared" si="1"/>
        <v>15.184999999999999</v>
      </c>
      <c r="K28" s="163">
        <f t="shared" si="1"/>
        <v>9.0999999999999998E-2</v>
      </c>
      <c r="L28" s="163">
        <f t="shared" si="1"/>
        <v>4.6000000000000005</v>
      </c>
      <c r="N28" s="2"/>
    </row>
    <row r="29" spans="1:18" x14ac:dyDescent="0.25">
      <c r="A29" s="20"/>
      <c r="B29" s="111" t="s">
        <v>31</v>
      </c>
      <c r="C29" s="165">
        <f>C19+C28</f>
        <v>1465</v>
      </c>
      <c r="D29" s="165"/>
      <c r="E29" s="165">
        <f t="shared" ref="E29:L29" si="2">E19+E28</f>
        <v>1382.08</v>
      </c>
      <c r="F29" s="165">
        <f t="shared" si="2"/>
        <v>49.715999999999994</v>
      </c>
      <c r="G29" s="165">
        <f t="shared" si="2"/>
        <v>46.158999999999992</v>
      </c>
      <c r="H29" s="165">
        <f t="shared" si="2"/>
        <v>195.072</v>
      </c>
      <c r="I29" s="165">
        <f t="shared" si="2"/>
        <v>0.52800000000000002</v>
      </c>
      <c r="J29" s="165">
        <f t="shared" si="2"/>
        <v>19.686</v>
      </c>
      <c r="K29" s="165">
        <f t="shared" si="2"/>
        <v>0.83199999999999996</v>
      </c>
      <c r="L29" s="165">
        <f t="shared" si="2"/>
        <v>6.19</v>
      </c>
      <c r="N29" s="2"/>
    </row>
    <row r="30" spans="1:18" x14ac:dyDescent="0.25">
      <c r="A30" s="20"/>
      <c r="B30" s="111" t="s">
        <v>415</v>
      </c>
      <c r="C30" s="165">
        <v>1200</v>
      </c>
      <c r="D30" s="165"/>
      <c r="E30" s="165">
        <v>1415</v>
      </c>
      <c r="F30" s="165">
        <v>46.2</v>
      </c>
      <c r="G30" s="165">
        <v>47.4</v>
      </c>
      <c r="H30" s="165">
        <v>201</v>
      </c>
      <c r="I30" s="165"/>
      <c r="J30" s="165"/>
      <c r="K30" s="165"/>
      <c r="L30" s="165"/>
      <c r="N30" s="2"/>
    </row>
    <row r="31" spans="1:18" x14ac:dyDescent="0.25">
      <c r="A31" s="254" t="s">
        <v>432</v>
      </c>
      <c r="B31" s="255"/>
      <c r="C31" s="255"/>
      <c r="D31" s="255"/>
      <c r="E31" s="255"/>
      <c r="F31" s="255"/>
      <c r="G31" s="255"/>
      <c r="H31" s="255"/>
      <c r="I31" s="101"/>
      <c r="J31" s="102"/>
      <c r="K31" s="102"/>
      <c r="L31" s="5"/>
      <c r="N31" s="2"/>
    </row>
    <row r="32" spans="1:18" ht="18" customHeight="1" x14ac:dyDescent="0.25">
      <c r="A32" s="20"/>
      <c r="B32" s="245" t="s">
        <v>10</v>
      </c>
      <c r="C32" s="246"/>
      <c r="D32" s="246"/>
      <c r="E32" s="246"/>
      <c r="F32" s="246"/>
      <c r="G32" s="246"/>
      <c r="H32" s="246"/>
      <c r="I32" s="224" t="s">
        <v>171</v>
      </c>
      <c r="J32" s="224" t="s">
        <v>172</v>
      </c>
      <c r="K32" s="224" t="s">
        <v>173</v>
      </c>
      <c r="L32" s="224" t="s">
        <v>174</v>
      </c>
      <c r="M32" s="228"/>
      <c r="N32" s="2"/>
    </row>
    <row r="33" spans="1:14" ht="17.25" customHeight="1" x14ac:dyDescent="0.25">
      <c r="A33" s="159" t="s">
        <v>337</v>
      </c>
      <c r="B33" s="125" t="s">
        <v>79</v>
      </c>
      <c r="C33" s="126">
        <v>15</v>
      </c>
      <c r="D33" s="126"/>
      <c r="E33" s="126">
        <v>99.14</v>
      </c>
      <c r="F33" s="126">
        <v>0.12</v>
      </c>
      <c r="G33" s="126">
        <v>10.87</v>
      </c>
      <c r="H33" s="126">
        <v>0.14000000000000001</v>
      </c>
      <c r="I33" s="126">
        <v>0.16</v>
      </c>
      <c r="J33" s="141">
        <v>0</v>
      </c>
      <c r="K33" s="141">
        <v>0</v>
      </c>
      <c r="L33" s="141">
        <v>7.6999999999999999E-2</v>
      </c>
      <c r="M33" s="228"/>
      <c r="N33" s="2"/>
    </row>
    <row r="34" spans="1:14" ht="15.75" customHeight="1" x14ac:dyDescent="0.25">
      <c r="A34" s="124" t="s">
        <v>275</v>
      </c>
      <c r="B34" s="169" t="s">
        <v>191</v>
      </c>
      <c r="C34" s="163">
        <v>175</v>
      </c>
      <c r="D34" s="163"/>
      <c r="E34" s="126">
        <v>413.59</v>
      </c>
      <c r="F34" s="126">
        <v>16.5</v>
      </c>
      <c r="G34" s="126">
        <v>15.5</v>
      </c>
      <c r="H34" s="126">
        <v>35</v>
      </c>
      <c r="I34" s="141">
        <v>8.2000000000000003E-2</v>
      </c>
      <c r="J34" s="141">
        <v>0.27500000000000002</v>
      </c>
      <c r="K34" s="141">
        <v>0.129</v>
      </c>
      <c r="L34" s="141">
        <v>2.1</v>
      </c>
      <c r="N34" s="2"/>
    </row>
    <row r="35" spans="1:14" ht="15.75" x14ac:dyDescent="0.25">
      <c r="A35" s="127" t="s">
        <v>358</v>
      </c>
      <c r="B35" s="139" t="s">
        <v>330</v>
      </c>
      <c r="C35" s="126">
        <v>200</v>
      </c>
      <c r="D35" s="126"/>
      <c r="E35" s="126">
        <v>40</v>
      </c>
      <c r="F35" s="126">
        <v>0.3</v>
      </c>
      <c r="G35" s="126">
        <v>0.1</v>
      </c>
      <c r="H35" s="126">
        <v>15.2</v>
      </c>
      <c r="I35" s="163">
        <v>0.06</v>
      </c>
      <c r="J35" s="163">
        <v>6</v>
      </c>
      <c r="K35" s="163">
        <v>0.1</v>
      </c>
      <c r="L35" s="163"/>
    </row>
    <row r="36" spans="1:14" ht="15.75" x14ac:dyDescent="0.25">
      <c r="A36" s="141" t="s">
        <v>20</v>
      </c>
      <c r="B36" s="142" t="s">
        <v>412</v>
      </c>
      <c r="C36" s="130">
        <v>40</v>
      </c>
      <c r="D36" s="130"/>
      <c r="E36" s="141">
        <v>108</v>
      </c>
      <c r="F36" s="141">
        <v>1.6</v>
      </c>
      <c r="G36" s="141">
        <v>0.9</v>
      </c>
      <c r="H36" s="167">
        <v>21.6</v>
      </c>
      <c r="I36" s="163">
        <v>6.6000000000000003E-2</v>
      </c>
      <c r="J36" s="163">
        <v>0</v>
      </c>
      <c r="K36" s="163">
        <v>0</v>
      </c>
      <c r="L36" s="163">
        <v>0.28999999999999998</v>
      </c>
    </row>
    <row r="37" spans="1:14" x14ac:dyDescent="0.25">
      <c r="A37" s="141"/>
      <c r="B37" s="20" t="s">
        <v>16</v>
      </c>
      <c r="C37" s="163">
        <f>SUM(C33:C36)</f>
        <v>430</v>
      </c>
      <c r="D37" s="141"/>
      <c r="E37" s="163">
        <f>SUM(E33:E36)</f>
        <v>660.73</v>
      </c>
      <c r="F37" s="163">
        <f>SUM(F33:F36)</f>
        <v>18.520000000000003</v>
      </c>
      <c r="G37" s="163">
        <f>SUM(G33:G36)</f>
        <v>27.369999999999997</v>
      </c>
      <c r="H37" s="163">
        <f t="shared" ref="H37:L37" si="3">SUM(H33:H36)</f>
        <v>71.94</v>
      </c>
      <c r="I37" s="163">
        <f t="shared" si="3"/>
        <v>0.36799999999999999</v>
      </c>
      <c r="J37" s="163">
        <f t="shared" si="3"/>
        <v>6.2750000000000004</v>
      </c>
      <c r="K37" s="163">
        <f t="shared" si="3"/>
        <v>0.22900000000000001</v>
      </c>
      <c r="L37" s="163">
        <f t="shared" si="3"/>
        <v>2.4670000000000001</v>
      </c>
    </row>
    <row r="38" spans="1:14" x14ac:dyDescent="0.25">
      <c r="A38" s="164"/>
      <c r="B38" s="18" t="s">
        <v>17</v>
      </c>
      <c r="C38" s="163"/>
      <c r="D38" s="163"/>
      <c r="E38" s="163"/>
      <c r="F38" s="163"/>
      <c r="G38" s="163"/>
      <c r="H38" s="166"/>
      <c r="I38" s="163"/>
      <c r="J38" s="163"/>
      <c r="K38" s="163"/>
      <c r="L38" s="163"/>
    </row>
    <row r="39" spans="1:14" ht="15.75" x14ac:dyDescent="0.25">
      <c r="A39" s="136" t="s">
        <v>262</v>
      </c>
      <c r="B39" s="216" t="s">
        <v>418</v>
      </c>
      <c r="C39" s="126">
        <v>100</v>
      </c>
      <c r="D39" s="126"/>
      <c r="E39" s="126">
        <v>18</v>
      </c>
      <c r="F39" s="126">
        <v>0.88</v>
      </c>
      <c r="G39" s="126">
        <v>0.2</v>
      </c>
      <c r="H39" s="126">
        <v>3.92</v>
      </c>
      <c r="I39" s="163">
        <v>1.2E-2</v>
      </c>
      <c r="J39" s="163">
        <v>0.99199999999999999</v>
      </c>
      <c r="K39" s="163"/>
      <c r="L39" s="163"/>
    </row>
    <row r="40" spans="1:14" ht="30" x14ac:dyDescent="0.25">
      <c r="A40" s="141" t="s">
        <v>241</v>
      </c>
      <c r="B40" s="170" t="s">
        <v>42</v>
      </c>
      <c r="C40" s="126">
        <v>250</v>
      </c>
      <c r="D40" s="126"/>
      <c r="E40" s="126">
        <v>165.67</v>
      </c>
      <c r="F40" s="126">
        <v>8.92</v>
      </c>
      <c r="G40" s="126">
        <v>8.07</v>
      </c>
      <c r="H40" s="126">
        <v>14.49</v>
      </c>
      <c r="I40" s="163">
        <v>4.4999999999999998E-2</v>
      </c>
      <c r="J40" s="163">
        <v>7.47</v>
      </c>
      <c r="K40" s="163">
        <v>0</v>
      </c>
      <c r="L40" s="163">
        <v>2.4</v>
      </c>
    </row>
    <row r="41" spans="1:14" ht="15.75" x14ac:dyDescent="0.25">
      <c r="A41" s="127" t="s">
        <v>315</v>
      </c>
      <c r="B41" s="147" t="s">
        <v>317</v>
      </c>
      <c r="C41" s="126">
        <v>100</v>
      </c>
      <c r="D41" s="126"/>
      <c r="E41" s="126">
        <v>178.23</v>
      </c>
      <c r="F41" s="126">
        <v>12.12</v>
      </c>
      <c r="G41" s="126">
        <v>7.95</v>
      </c>
      <c r="H41" s="126">
        <v>1.1399999999999999</v>
      </c>
      <c r="I41" s="141">
        <v>0.11</v>
      </c>
      <c r="J41" s="141">
        <v>0.93</v>
      </c>
      <c r="K41" s="141">
        <v>0.04</v>
      </c>
      <c r="L41" s="141"/>
    </row>
    <row r="42" spans="1:14" ht="15.75" x14ac:dyDescent="0.25">
      <c r="A42" s="141" t="s">
        <v>287</v>
      </c>
      <c r="B42" s="125" t="s">
        <v>43</v>
      </c>
      <c r="C42" s="126">
        <v>150</v>
      </c>
      <c r="D42" s="126"/>
      <c r="E42" s="126">
        <v>177</v>
      </c>
      <c r="F42" s="126">
        <v>3.03</v>
      </c>
      <c r="G42" s="126">
        <v>7.5</v>
      </c>
      <c r="H42" s="126">
        <v>27.19</v>
      </c>
      <c r="I42" s="163">
        <v>0.01</v>
      </c>
      <c r="J42" s="163">
        <v>5.75</v>
      </c>
      <c r="K42" s="163">
        <v>0</v>
      </c>
      <c r="L42" s="163">
        <v>0.13</v>
      </c>
    </row>
    <row r="43" spans="1:14" ht="15.75" x14ac:dyDescent="0.25">
      <c r="A43" s="127" t="s">
        <v>365</v>
      </c>
      <c r="B43" s="125" t="s">
        <v>332</v>
      </c>
      <c r="C43" s="126">
        <v>200</v>
      </c>
      <c r="D43" s="126"/>
      <c r="E43" s="126">
        <v>76</v>
      </c>
      <c r="F43" s="126">
        <v>0</v>
      </c>
      <c r="G43" s="126">
        <v>0</v>
      </c>
      <c r="H43" s="126">
        <v>19</v>
      </c>
      <c r="I43" s="141">
        <v>0</v>
      </c>
      <c r="J43" s="141">
        <v>15</v>
      </c>
      <c r="K43" s="141">
        <v>0</v>
      </c>
      <c r="L43" s="167">
        <v>0</v>
      </c>
    </row>
    <row r="44" spans="1:14" ht="15.75" x14ac:dyDescent="0.25">
      <c r="A44" s="141" t="s">
        <v>20</v>
      </c>
      <c r="B44" s="142" t="s">
        <v>411</v>
      </c>
      <c r="C44" s="130">
        <v>40</v>
      </c>
      <c r="D44" s="130"/>
      <c r="E44" s="141">
        <v>108</v>
      </c>
      <c r="F44" s="141">
        <v>1.6</v>
      </c>
      <c r="G44" s="141">
        <v>0.9</v>
      </c>
      <c r="H44" s="167">
        <v>21.6</v>
      </c>
      <c r="I44" s="163">
        <v>6.6000000000000003E-2</v>
      </c>
      <c r="J44" s="163">
        <v>0</v>
      </c>
      <c r="K44" s="163">
        <v>0</v>
      </c>
      <c r="L44" s="163">
        <v>0.28999999999999998</v>
      </c>
    </row>
    <row r="45" spans="1:14" ht="15.75" x14ac:dyDescent="0.25">
      <c r="A45" s="163"/>
      <c r="B45" s="20" t="s">
        <v>30</v>
      </c>
      <c r="C45" s="163">
        <v>200</v>
      </c>
      <c r="D45" s="163"/>
      <c r="E45" s="126">
        <v>70</v>
      </c>
      <c r="F45" s="126">
        <v>0.3</v>
      </c>
      <c r="G45" s="126">
        <v>0.2</v>
      </c>
      <c r="H45" s="126">
        <v>16.3</v>
      </c>
      <c r="I45" s="163">
        <v>8.0000000000000002E-3</v>
      </c>
      <c r="J45" s="163">
        <v>3.7</v>
      </c>
      <c r="K45" s="163"/>
      <c r="L45" s="163"/>
    </row>
    <row r="46" spans="1:14" x14ac:dyDescent="0.25">
      <c r="A46" s="163"/>
      <c r="B46" s="20"/>
      <c r="C46" s="163"/>
      <c r="D46" s="163"/>
      <c r="E46" s="141"/>
      <c r="F46" s="141"/>
      <c r="G46" s="141"/>
      <c r="H46" s="167"/>
      <c r="I46" s="163"/>
      <c r="J46" s="163"/>
      <c r="K46" s="163"/>
      <c r="L46" s="163"/>
    </row>
    <row r="47" spans="1:14" x14ac:dyDescent="0.25">
      <c r="A47" s="163"/>
      <c r="B47" s="20" t="s">
        <v>16</v>
      </c>
      <c r="C47" s="163">
        <f>SUM(C39:C46)</f>
        <v>1040</v>
      </c>
      <c r="D47" s="141"/>
      <c r="E47" s="163">
        <f t="shared" ref="E47:L47" si="4">SUM(E39:E46)</f>
        <v>792.9</v>
      </c>
      <c r="F47" s="163">
        <f t="shared" si="4"/>
        <v>26.850000000000005</v>
      </c>
      <c r="G47" s="163">
        <f t="shared" si="4"/>
        <v>24.819999999999997</v>
      </c>
      <c r="H47" s="163">
        <f t="shared" si="4"/>
        <v>103.64</v>
      </c>
      <c r="I47" s="163">
        <f t="shared" si="4"/>
        <v>0.251</v>
      </c>
      <c r="J47" s="163">
        <f t="shared" si="4"/>
        <v>33.841999999999999</v>
      </c>
      <c r="K47" s="163">
        <f t="shared" si="4"/>
        <v>0.04</v>
      </c>
      <c r="L47" s="163">
        <f t="shared" si="4"/>
        <v>2.82</v>
      </c>
    </row>
    <row r="48" spans="1:14" x14ac:dyDescent="0.25">
      <c r="A48" s="20"/>
      <c r="B48" s="111" t="s">
        <v>31</v>
      </c>
      <c r="C48" s="165">
        <f t="shared" ref="C48" si="5">C37+C47</f>
        <v>1470</v>
      </c>
      <c r="D48" s="165"/>
      <c r="E48" s="165">
        <f>E37+E47</f>
        <v>1453.63</v>
      </c>
      <c r="F48" s="165">
        <f t="shared" ref="F48:L48" si="6">F37+F47</f>
        <v>45.370000000000005</v>
      </c>
      <c r="G48" s="165">
        <f t="shared" si="6"/>
        <v>52.19</v>
      </c>
      <c r="H48" s="165">
        <f t="shared" si="6"/>
        <v>175.57999999999998</v>
      </c>
      <c r="I48" s="165">
        <f t="shared" si="6"/>
        <v>0.61899999999999999</v>
      </c>
      <c r="J48" s="165">
        <f t="shared" si="6"/>
        <v>40.116999999999997</v>
      </c>
      <c r="K48" s="165">
        <f t="shared" si="6"/>
        <v>0.26900000000000002</v>
      </c>
      <c r="L48" s="165">
        <f t="shared" si="6"/>
        <v>5.2869999999999999</v>
      </c>
    </row>
    <row r="49" spans="1:16" x14ac:dyDescent="0.25">
      <c r="A49" s="20"/>
      <c r="B49" s="111" t="s">
        <v>415</v>
      </c>
      <c r="C49" s="165">
        <v>1200</v>
      </c>
      <c r="D49" s="165"/>
      <c r="E49" s="165">
        <v>1415</v>
      </c>
      <c r="F49" s="165">
        <v>46.2</v>
      </c>
      <c r="G49" s="165">
        <v>47.4</v>
      </c>
      <c r="H49" s="165">
        <v>201</v>
      </c>
      <c r="I49" s="165"/>
      <c r="J49" s="165"/>
      <c r="K49" s="165"/>
      <c r="L49" s="165"/>
    </row>
    <row r="50" spans="1:16" x14ac:dyDescent="0.25">
      <c r="A50" s="254" t="s">
        <v>433</v>
      </c>
      <c r="B50" s="255"/>
      <c r="C50" s="255"/>
      <c r="D50" s="255"/>
      <c r="E50" s="255"/>
      <c r="F50" s="255"/>
      <c r="G50" s="255"/>
      <c r="H50" s="255"/>
      <c r="I50" s="101"/>
      <c r="J50" s="102"/>
      <c r="K50" s="102"/>
      <c r="L50" s="5"/>
    </row>
    <row r="51" spans="1:16" x14ac:dyDescent="0.25">
      <c r="A51" s="164"/>
      <c r="B51" s="245" t="s">
        <v>10</v>
      </c>
      <c r="C51" s="246"/>
      <c r="D51" s="246"/>
      <c r="E51" s="246"/>
      <c r="F51" s="246"/>
      <c r="G51" s="246"/>
      <c r="H51" s="246"/>
      <c r="I51" s="224" t="s">
        <v>171</v>
      </c>
      <c r="J51" s="224" t="s">
        <v>172</v>
      </c>
      <c r="K51" s="224" t="s">
        <v>173</v>
      </c>
      <c r="L51" s="224" t="s">
        <v>174</v>
      </c>
    </row>
    <row r="52" spans="1:16" ht="15.75" x14ac:dyDescent="0.25">
      <c r="A52" s="141" t="s">
        <v>398</v>
      </c>
      <c r="B52" s="142" t="s">
        <v>381</v>
      </c>
      <c r="C52" s="163">
        <v>100</v>
      </c>
      <c r="D52" s="163"/>
      <c r="E52" s="163">
        <v>224</v>
      </c>
      <c r="F52" s="163">
        <v>8.16</v>
      </c>
      <c r="G52" s="163">
        <v>9.11</v>
      </c>
      <c r="H52" s="166">
        <v>8.7899999999999991</v>
      </c>
      <c r="I52" s="163">
        <v>0.08</v>
      </c>
      <c r="J52" s="163">
        <v>2.9</v>
      </c>
      <c r="K52" s="163">
        <v>0.1</v>
      </c>
      <c r="L52" s="163">
        <v>1.2</v>
      </c>
    </row>
    <row r="53" spans="1:16" ht="15.75" x14ac:dyDescent="0.25">
      <c r="A53" s="127" t="s">
        <v>289</v>
      </c>
      <c r="B53" s="125" t="s">
        <v>290</v>
      </c>
      <c r="C53" s="126">
        <v>150</v>
      </c>
      <c r="D53" s="126"/>
      <c r="E53" s="126">
        <v>215</v>
      </c>
      <c r="F53" s="126">
        <v>5.64</v>
      </c>
      <c r="G53" s="126">
        <v>5.01</v>
      </c>
      <c r="H53" s="126">
        <v>35.950000000000003</v>
      </c>
      <c r="I53" s="163">
        <v>0.12</v>
      </c>
      <c r="J53" s="163">
        <v>0</v>
      </c>
      <c r="K53" s="163">
        <v>9.0999999999999998E-2</v>
      </c>
      <c r="L53" s="163">
        <v>0.57999999999999996</v>
      </c>
    </row>
    <row r="54" spans="1:16" ht="15.75" x14ac:dyDescent="0.25">
      <c r="A54" s="124" t="s">
        <v>359</v>
      </c>
      <c r="B54" s="125" t="s">
        <v>58</v>
      </c>
      <c r="C54" s="126">
        <v>200</v>
      </c>
      <c r="D54" s="126"/>
      <c r="E54" s="126">
        <v>64</v>
      </c>
      <c r="F54" s="126">
        <v>1.6</v>
      </c>
      <c r="G54" s="126">
        <v>1.3</v>
      </c>
      <c r="H54" s="126">
        <v>17.3</v>
      </c>
      <c r="I54" s="163">
        <v>0.02</v>
      </c>
      <c r="J54" s="163">
        <v>0.6</v>
      </c>
      <c r="K54" s="163">
        <v>0.01</v>
      </c>
      <c r="L54" s="163">
        <v>0.03</v>
      </c>
    </row>
    <row r="55" spans="1:16" ht="15.75" x14ac:dyDescent="0.25">
      <c r="A55" s="141" t="s">
        <v>353</v>
      </c>
      <c r="B55" s="142" t="s">
        <v>412</v>
      </c>
      <c r="C55" s="130">
        <v>40</v>
      </c>
      <c r="D55" s="130"/>
      <c r="E55" s="141">
        <v>108</v>
      </c>
      <c r="F55" s="141">
        <v>1.6</v>
      </c>
      <c r="G55" s="141">
        <v>0.9</v>
      </c>
      <c r="H55" s="167">
        <v>21.6</v>
      </c>
      <c r="I55" s="163">
        <v>6.6000000000000003E-2</v>
      </c>
      <c r="J55" s="163">
        <v>0</v>
      </c>
      <c r="K55" s="163">
        <v>0</v>
      </c>
      <c r="L55" s="163">
        <v>0.28999999999999998</v>
      </c>
    </row>
    <row r="56" spans="1:16" ht="15.75" x14ac:dyDescent="0.25">
      <c r="A56" s="164"/>
      <c r="B56" s="146" t="s">
        <v>38</v>
      </c>
      <c r="C56" s="163">
        <v>100</v>
      </c>
      <c r="D56" s="163"/>
      <c r="E56" s="163">
        <v>36</v>
      </c>
      <c r="F56" s="163">
        <v>0.29599999999999999</v>
      </c>
      <c r="G56" s="163"/>
      <c r="H56" s="166">
        <v>9.4920000000000009</v>
      </c>
      <c r="I56" s="163">
        <v>8.0000000000000002E-3</v>
      </c>
      <c r="J56" s="163">
        <v>3.7</v>
      </c>
      <c r="K56" s="163"/>
      <c r="L56" s="163"/>
    </row>
    <row r="57" spans="1:16" x14ac:dyDescent="0.25">
      <c r="A57" s="164"/>
      <c r="B57" s="171" t="s">
        <v>16</v>
      </c>
      <c r="C57" s="165">
        <f>SUM(C52:C56)</f>
        <v>590</v>
      </c>
      <c r="D57" s="165"/>
      <c r="E57" s="165">
        <f>SUM(E52:E56)</f>
        <v>647</v>
      </c>
      <c r="F57" s="165">
        <f t="shared" ref="F57:L57" si="7">SUM(F52:F56)</f>
        <v>17.295999999999999</v>
      </c>
      <c r="G57" s="165">
        <f t="shared" si="7"/>
        <v>16.32</v>
      </c>
      <c r="H57" s="165">
        <f t="shared" si="7"/>
        <v>93.132000000000019</v>
      </c>
      <c r="I57" s="165">
        <f t="shared" si="7"/>
        <v>0.29400000000000004</v>
      </c>
      <c r="J57" s="165">
        <f t="shared" si="7"/>
        <v>7.2</v>
      </c>
      <c r="K57" s="165">
        <f t="shared" si="7"/>
        <v>0.20100000000000001</v>
      </c>
      <c r="L57" s="165">
        <f t="shared" si="7"/>
        <v>2.0999999999999996</v>
      </c>
    </row>
    <row r="58" spans="1:16" x14ac:dyDescent="0.25">
      <c r="A58" s="164"/>
      <c r="B58" s="18" t="s">
        <v>17</v>
      </c>
      <c r="C58" s="163"/>
      <c r="D58" s="141"/>
      <c r="E58" s="163"/>
      <c r="F58" s="163"/>
      <c r="G58" s="163"/>
      <c r="H58" s="166"/>
      <c r="I58" s="163"/>
      <c r="J58" s="163"/>
      <c r="K58" s="163"/>
      <c r="L58" s="163"/>
    </row>
    <row r="59" spans="1:16" x14ac:dyDescent="0.25">
      <c r="A59" s="164" t="s">
        <v>262</v>
      </c>
      <c r="B59" s="20" t="s">
        <v>382</v>
      </c>
      <c r="C59" s="163">
        <v>80</v>
      </c>
      <c r="D59" s="141"/>
      <c r="E59" s="163">
        <v>14</v>
      </c>
      <c r="F59" s="163">
        <v>0.4</v>
      </c>
      <c r="G59" s="163"/>
      <c r="H59" s="166">
        <v>3.2</v>
      </c>
      <c r="I59" s="163">
        <v>2.5000000000000001E-2</v>
      </c>
      <c r="J59" s="163">
        <v>11.4</v>
      </c>
      <c r="K59" s="163"/>
      <c r="L59" s="163"/>
    </row>
    <row r="60" spans="1:16" ht="30" x14ac:dyDescent="0.25">
      <c r="A60" s="141" t="s">
        <v>243</v>
      </c>
      <c r="B60" s="170" t="s">
        <v>105</v>
      </c>
      <c r="C60" s="126">
        <v>250</v>
      </c>
      <c r="D60" s="126"/>
      <c r="E60" s="126">
        <v>151.30000000000001</v>
      </c>
      <c r="F60" s="126">
        <v>8.06</v>
      </c>
      <c r="G60" s="126">
        <v>8.1</v>
      </c>
      <c r="H60" s="126">
        <v>11.32</v>
      </c>
      <c r="I60" s="163">
        <v>5.1999999999999998E-2</v>
      </c>
      <c r="J60" s="163">
        <v>11.9</v>
      </c>
      <c r="K60" s="163">
        <v>0</v>
      </c>
      <c r="L60" s="163">
        <v>2.35</v>
      </c>
    </row>
    <row r="61" spans="1:16" x14ac:dyDescent="0.25">
      <c r="A61" s="141" t="s">
        <v>367</v>
      </c>
      <c r="B61" s="20" t="s">
        <v>383</v>
      </c>
      <c r="C61" s="163">
        <v>100</v>
      </c>
      <c r="D61" s="141"/>
      <c r="E61" s="163">
        <v>335</v>
      </c>
      <c r="F61" s="163">
        <v>17.52</v>
      </c>
      <c r="G61" s="163">
        <v>26.67</v>
      </c>
      <c r="H61" s="166">
        <v>4.87</v>
      </c>
      <c r="I61" s="163">
        <v>0.08</v>
      </c>
      <c r="J61" s="163">
        <v>8.6</v>
      </c>
      <c r="K61" s="163">
        <v>0.08</v>
      </c>
      <c r="L61" s="163">
        <v>0.9</v>
      </c>
    </row>
    <row r="62" spans="1:16" ht="15.75" x14ac:dyDescent="0.25">
      <c r="A62" s="141" t="s">
        <v>368</v>
      </c>
      <c r="B62" s="125" t="s">
        <v>104</v>
      </c>
      <c r="C62" s="126">
        <v>150</v>
      </c>
      <c r="D62" s="126"/>
      <c r="E62" s="126">
        <v>102</v>
      </c>
      <c r="F62" s="126">
        <v>3.28</v>
      </c>
      <c r="G62" s="126">
        <v>4.7300000000000004</v>
      </c>
      <c r="H62" s="126">
        <v>24.4</v>
      </c>
      <c r="I62" s="141">
        <v>0.13</v>
      </c>
      <c r="J62" s="141">
        <v>7.35</v>
      </c>
      <c r="K62" s="141">
        <v>2.3E-2</v>
      </c>
      <c r="L62" s="141">
        <v>2.5</v>
      </c>
      <c r="P62" s="46"/>
    </row>
    <row r="63" spans="1:16" ht="15.75" x14ac:dyDescent="0.25">
      <c r="A63" s="124" t="s">
        <v>361</v>
      </c>
      <c r="B63" s="125" t="s">
        <v>331</v>
      </c>
      <c r="C63" s="126">
        <v>200</v>
      </c>
      <c r="D63" s="126"/>
      <c r="E63" s="126">
        <v>72</v>
      </c>
      <c r="F63" s="126">
        <v>0.12</v>
      </c>
      <c r="G63" s="126">
        <v>0</v>
      </c>
      <c r="H63" s="126">
        <v>31.6</v>
      </c>
      <c r="I63" s="163">
        <v>0.02</v>
      </c>
      <c r="J63" s="163">
        <v>0.89</v>
      </c>
      <c r="K63" s="163">
        <v>0</v>
      </c>
      <c r="L63" s="163">
        <v>0</v>
      </c>
      <c r="P63" s="46"/>
    </row>
    <row r="64" spans="1:16" ht="15.75" x14ac:dyDescent="0.25">
      <c r="A64" s="141" t="s">
        <v>20</v>
      </c>
      <c r="B64" s="142" t="s">
        <v>411</v>
      </c>
      <c r="C64" s="130">
        <v>40</v>
      </c>
      <c r="D64" s="130"/>
      <c r="E64" s="141">
        <v>108</v>
      </c>
      <c r="F64" s="141">
        <v>1.6</v>
      </c>
      <c r="G64" s="141">
        <v>0.9</v>
      </c>
      <c r="H64" s="167">
        <v>21.6</v>
      </c>
      <c r="I64" s="163">
        <v>6.6000000000000003E-2</v>
      </c>
      <c r="J64" s="163">
        <v>0</v>
      </c>
      <c r="K64" s="163">
        <v>0</v>
      </c>
      <c r="L64" s="163">
        <v>0.28999999999999998</v>
      </c>
    </row>
    <row r="65" spans="1:12" ht="21" customHeight="1" x14ac:dyDescent="0.25">
      <c r="A65" s="163"/>
      <c r="B65" s="20" t="s">
        <v>16</v>
      </c>
      <c r="C65" s="163">
        <f>SUM(C59:C64)</f>
        <v>820</v>
      </c>
      <c r="D65" s="141"/>
      <c r="E65" s="163">
        <f>SUM(E59:E64)</f>
        <v>782.3</v>
      </c>
      <c r="F65" s="163">
        <f t="shared" ref="F65:L65" si="8">SUM(F59:F64)</f>
        <v>30.980000000000004</v>
      </c>
      <c r="G65" s="163">
        <f t="shared" si="8"/>
        <v>40.4</v>
      </c>
      <c r="H65" s="163">
        <f t="shared" si="8"/>
        <v>96.990000000000009</v>
      </c>
      <c r="I65" s="163">
        <f t="shared" si="8"/>
        <v>0.37300000000000005</v>
      </c>
      <c r="J65" s="163">
        <f t="shared" si="8"/>
        <v>40.14</v>
      </c>
      <c r="K65" s="163">
        <f t="shared" si="8"/>
        <v>0.10300000000000001</v>
      </c>
      <c r="L65" s="163">
        <f t="shared" si="8"/>
        <v>6.04</v>
      </c>
    </row>
    <row r="66" spans="1:12" x14ac:dyDescent="0.25">
      <c r="A66" s="20"/>
      <c r="B66" s="111" t="s">
        <v>31</v>
      </c>
      <c r="C66" s="165">
        <f t="shared" ref="C66" si="9">C65+C57</f>
        <v>1410</v>
      </c>
      <c r="D66" s="165"/>
      <c r="E66" s="165">
        <f>E65+E57</f>
        <v>1429.3</v>
      </c>
      <c r="F66" s="165">
        <f t="shared" ref="F66:L66" si="10">F65+F57</f>
        <v>48.276000000000003</v>
      </c>
      <c r="G66" s="165">
        <f t="shared" si="10"/>
        <v>56.72</v>
      </c>
      <c r="H66" s="165">
        <f t="shared" si="10"/>
        <v>190.12200000000001</v>
      </c>
      <c r="I66" s="165">
        <f t="shared" si="10"/>
        <v>0.66700000000000004</v>
      </c>
      <c r="J66" s="165">
        <f t="shared" si="10"/>
        <v>47.34</v>
      </c>
      <c r="K66" s="165">
        <f t="shared" si="10"/>
        <v>0.30400000000000005</v>
      </c>
      <c r="L66" s="165">
        <f t="shared" si="10"/>
        <v>8.14</v>
      </c>
    </row>
    <row r="67" spans="1:12" x14ac:dyDescent="0.25">
      <c r="A67" s="20"/>
      <c r="B67" s="111" t="s">
        <v>415</v>
      </c>
      <c r="C67" s="165">
        <v>1200</v>
      </c>
      <c r="D67" s="165"/>
      <c r="E67" s="165">
        <v>1415</v>
      </c>
      <c r="F67" s="165">
        <v>46.2</v>
      </c>
      <c r="G67" s="165">
        <v>47.4</v>
      </c>
      <c r="H67" s="165">
        <v>201</v>
      </c>
      <c r="I67" s="165"/>
      <c r="J67" s="165"/>
      <c r="K67" s="165"/>
      <c r="L67" s="165"/>
    </row>
    <row r="68" spans="1:12" x14ac:dyDescent="0.25">
      <c r="A68" s="242" t="s">
        <v>434</v>
      </c>
      <c r="B68" s="243"/>
      <c r="C68" s="243"/>
      <c r="D68" s="243"/>
      <c r="E68" s="243"/>
      <c r="F68" s="243"/>
      <c r="G68" s="243"/>
      <c r="H68" s="243"/>
      <c r="I68" s="101"/>
      <c r="J68" s="102"/>
      <c r="K68" s="102"/>
      <c r="L68" s="5"/>
    </row>
    <row r="69" spans="1:12" x14ac:dyDescent="0.25">
      <c r="A69" s="20"/>
      <c r="B69" s="245" t="s">
        <v>10</v>
      </c>
      <c r="C69" s="246"/>
      <c r="D69" s="246"/>
      <c r="E69" s="246"/>
      <c r="F69" s="246"/>
      <c r="G69" s="246"/>
      <c r="H69" s="246"/>
      <c r="I69" s="224" t="s">
        <v>171</v>
      </c>
      <c r="J69" s="224" t="s">
        <v>172</v>
      </c>
      <c r="K69" s="224" t="s">
        <v>173</v>
      </c>
      <c r="L69" s="224" t="s">
        <v>174</v>
      </c>
    </row>
    <row r="70" spans="1:12" ht="15.75" x14ac:dyDescent="0.25">
      <c r="A70" s="126" t="s">
        <v>339</v>
      </c>
      <c r="B70" s="156" t="s">
        <v>340</v>
      </c>
      <c r="C70" s="126">
        <v>15</v>
      </c>
      <c r="D70" s="126"/>
      <c r="E70" s="126">
        <v>53.7</v>
      </c>
      <c r="F70" s="126">
        <v>3.48</v>
      </c>
      <c r="G70" s="126">
        <v>4.43</v>
      </c>
      <c r="H70" s="126">
        <v>0</v>
      </c>
      <c r="I70" s="141">
        <v>2E-3</v>
      </c>
      <c r="J70" s="141">
        <v>1.0999999999999999E-2</v>
      </c>
      <c r="K70" s="141">
        <v>4.8000000000000001E-2</v>
      </c>
      <c r="L70" s="141"/>
    </row>
    <row r="71" spans="1:12" ht="15.75" x14ac:dyDescent="0.25">
      <c r="A71" s="141" t="s">
        <v>369</v>
      </c>
      <c r="B71" s="125" t="s">
        <v>274</v>
      </c>
      <c r="C71" s="126">
        <v>210</v>
      </c>
      <c r="D71" s="126"/>
      <c r="E71" s="126">
        <v>265.8</v>
      </c>
      <c r="F71" s="126">
        <v>6.12</v>
      </c>
      <c r="G71" s="126">
        <v>17.7</v>
      </c>
      <c r="H71" s="126">
        <v>28.6</v>
      </c>
      <c r="I71" s="163">
        <v>0.4</v>
      </c>
      <c r="J71" s="163">
        <v>1.6</v>
      </c>
      <c r="K71" s="163">
        <v>0.2</v>
      </c>
      <c r="L71" s="163">
        <v>1.2</v>
      </c>
    </row>
    <row r="72" spans="1:12" ht="15.75" x14ac:dyDescent="0.25">
      <c r="A72" s="127" t="s">
        <v>360</v>
      </c>
      <c r="B72" s="125" t="s">
        <v>13</v>
      </c>
      <c r="C72" s="126">
        <v>200</v>
      </c>
      <c r="D72" s="126"/>
      <c r="E72" s="126">
        <v>63</v>
      </c>
      <c r="F72" s="126">
        <v>1.4</v>
      </c>
      <c r="G72" s="126">
        <v>1.2</v>
      </c>
      <c r="H72" s="126">
        <v>20.399999999999999</v>
      </c>
      <c r="I72" s="141">
        <v>5.3999999999999999E-2</v>
      </c>
      <c r="J72" s="141">
        <v>0.39</v>
      </c>
      <c r="K72" s="141">
        <v>9.2999999999999999E-2</v>
      </c>
      <c r="L72" s="141">
        <v>0.6</v>
      </c>
    </row>
    <row r="73" spans="1:12" ht="14.25" customHeight="1" x14ac:dyDescent="0.25">
      <c r="A73" s="141" t="s">
        <v>20</v>
      </c>
      <c r="B73" s="142" t="s">
        <v>412</v>
      </c>
      <c r="C73" s="130">
        <v>40</v>
      </c>
      <c r="D73" s="130"/>
      <c r="E73" s="141">
        <v>108</v>
      </c>
      <c r="F73" s="141">
        <v>1.6</v>
      </c>
      <c r="G73" s="141">
        <v>0.9</v>
      </c>
      <c r="H73" s="167">
        <v>21.6</v>
      </c>
      <c r="I73" s="163">
        <v>6.6000000000000003E-2</v>
      </c>
      <c r="J73" s="163">
        <v>0</v>
      </c>
      <c r="K73" s="163">
        <v>0</v>
      </c>
      <c r="L73" s="163">
        <v>0.28999999999999998</v>
      </c>
    </row>
    <row r="74" spans="1:12" ht="15.75" x14ac:dyDescent="0.25">
      <c r="A74" s="141"/>
      <c r="B74" s="146" t="s">
        <v>38</v>
      </c>
      <c r="C74" s="163">
        <v>100</v>
      </c>
      <c r="D74" s="163"/>
      <c r="E74" s="163">
        <v>36</v>
      </c>
      <c r="F74" s="163">
        <v>0.29599999999999999</v>
      </c>
      <c r="G74" s="163"/>
      <c r="H74" s="166">
        <v>9.4920000000000009</v>
      </c>
      <c r="I74" s="163">
        <v>8.0000000000000002E-3</v>
      </c>
      <c r="J74" s="163">
        <v>3.7</v>
      </c>
      <c r="K74" s="163"/>
      <c r="L74" s="163"/>
    </row>
    <row r="75" spans="1:12" x14ac:dyDescent="0.25">
      <c r="A75" s="141"/>
      <c r="B75" s="20"/>
      <c r="C75" s="163"/>
      <c r="D75" s="163"/>
      <c r="E75" s="163"/>
      <c r="F75" s="163"/>
      <c r="G75" s="163"/>
      <c r="H75" s="166"/>
      <c r="I75" s="163"/>
      <c r="J75" s="163"/>
      <c r="K75" s="163"/>
      <c r="L75" s="163"/>
    </row>
    <row r="76" spans="1:12" x14ac:dyDescent="0.25">
      <c r="A76" s="164"/>
      <c r="B76" s="171" t="s">
        <v>16</v>
      </c>
      <c r="C76" s="165">
        <f>SUM(C70:C75)</f>
        <v>565</v>
      </c>
      <c r="D76" s="165"/>
      <c r="E76" s="165">
        <f t="shared" ref="E76:L76" si="11">SUM(E70:E75)</f>
        <v>526.5</v>
      </c>
      <c r="F76" s="165">
        <f t="shared" si="11"/>
        <v>12.895999999999999</v>
      </c>
      <c r="G76" s="165">
        <f t="shared" si="11"/>
        <v>24.229999999999997</v>
      </c>
      <c r="H76" s="165">
        <f t="shared" si="11"/>
        <v>80.091999999999999</v>
      </c>
      <c r="I76" s="165">
        <f t="shared" si="11"/>
        <v>0.53</v>
      </c>
      <c r="J76" s="165">
        <f t="shared" si="11"/>
        <v>5.7010000000000005</v>
      </c>
      <c r="K76" s="165">
        <f t="shared" si="11"/>
        <v>0.34099999999999997</v>
      </c>
      <c r="L76" s="165">
        <f t="shared" si="11"/>
        <v>2.09</v>
      </c>
    </row>
    <row r="77" spans="1:12" ht="15.75" x14ac:dyDescent="0.25">
      <c r="A77" s="164"/>
      <c r="B77" s="164"/>
      <c r="C77" s="141"/>
      <c r="D77" s="141"/>
      <c r="E77" s="126"/>
      <c r="F77" s="126"/>
      <c r="G77" s="126"/>
      <c r="H77" s="126"/>
      <c r="I77" s="141"/>
      <c r="J77" s="141"/>
      <c r="K77" s="141"/>
      <c r="L77" s="141"/>
    </row>
    <row r="78" spans="1:12" x14ac:dyDescent="0.25">
      <c r="A78" s="164"/>
      <c r="B78" s="26" t="s">
        <v>17</v>
      </c>
      <c r="C78" s="141"/>
      <c r="D78" s="141"/>
      <c r="E78" s="141"/>
      <c r="F78" s="141"/>
      <c r="G78" s="141"/>
      <c r="H78" s="167"/>
      <c r="I78" s="163"/>
      <c r="J78" s="163"/>
      <c r="K78" s="163"/>
      <c r="L78" s="163"/>
    </row>
    <row r="79" spans="1:12" x14ac:dyDescent="0.25">
      <c r="A79" s="141" t="s">
        <v>355</v>
      </c>
      <c r="B79" s="164" t="s">
        <v>162</v>
      </c>
      <c r="C79" s="141">
        <v>100</v>
      </c>
      <c r="D79" s="141"/>
      <c r="E79" s="141">
        <v>84</v>
      </c>
      <c r="F79" s="141">
        <v>1.4</v>
      </c>
      <c r="G79" s="141">
        <v>5</v>
      </c>
      <c r="H79" s="167">
        <v>9.1999999999999993</v>
      </c>
      <c r="I79" s="163">
        <v>2.1999999999999999E-2</v>
      </c>
      <c r="J79" s="163">
        <v>5.6909999999999998</v>
      </c>
      <c r="K79" s="163"/>
      <c r="L79" s="163"/>
    </row>
    <row r="80" spans="1:12" ht="16.5" customHeight="1" x14ac:dyDescent="0.25">
      <c r="A80" s="141" t="s">
        <v>254</v>
      </c>
      <c r="B80" s="164" t="s">
        <v>414</v>
      </c>
      <c r="C80" s="130">
        <v>250</v>
      </c>
      <c r="D80" s="123"/>
      <c r="E80" s="130">
        <v>187.23</v>
      </c>
      <c r="F80" s="130">
        <v>6.4</v>
      </c>
      <c r="G80" s="130">
        <v>6.04</v>
      </c>
      <c r="H80" s="130">
        <v>28</v>
      </c>
      <c r="I80" s="163">
        <v>0.13</v>
      </c>
      <c r="J80" s="163">
        <v>8.65</v>
      </c>
      <c r="K80" s="163">
        <v>3.6999999999999998E-2</v>
      </c>
      <c r="L80" s="163">
        <v>0.22</v>
      </c>
    </row>
    <row r="81" spans="1:21" ht="15.75" x14ac:dyDescent="0.25">
      <c r="A81" s="127" t="s">
        <v>306</v>
      </c>
      <c r="B81" s="147" t="s">
        <v>307</v>
      </c>
      <c r="C81" s="126">
        <v>150</v>
      </c>
      <c r="D81" s="126"/>
      <c r="E81" s="126">
        <v>254.2</v>
      </c>
      <c r="F81" s="126">
        <v>19.21</v>
      </c>
      <c r="G81" s="126">
        <v>6.84</v>
      </c>
      <c r="H81" s="126">
        <v>26.84</v>
      </c>
      <c r="I81" s="163">
        <v>0.03</v>
      </c>
      <c r="J81" s="163">
        <v>0.88</v>
      </c>
      <c r="K81" s="163">
        <v>0.13</v>
      </c>
      <c r="L81" s="163"/>
    </row>
    <row r="82" spans="1:21" ht="15.75" x14ac:dyDescent="0.25">
      <c r="A82" s="127" t="s">
        <v>352</v>
      </c>
      <c r="B82" s="125" t="s">
        <v>151</v>
      </c>
      <c r="C82" s="126">
        <v>200</v>
      </c>
      <c r="D82" s="126"/>
      <c r="E82" s="126">
        <v>94</v>
      </c>
      <c r="F82" s="126">
        <v>0.4</v>
      </c>
      <c r="G82" s="126">
        <v>0</v>
      </c>
      <c r="H82" s="126">
        <v>23.6</v>
      </c>
      <c r="I82" s="163">
        <v>0.15</v>
      </c>
      <c r="J82" s="163">
        <v>1.3</v>
      </c>
      <c r="K82" s="163">
        <v>0.04</v>
      </c>
      <c r="L82" s="163">
        <v>0.17</v>
      </c>
    </row>
    <row r="83" spans="1:21" ht="15.75" x14ac:dyDescent="0.25">
      <c r="A83" s="141" t="s">
        <v>20</v>
      </c>
      <c r="B83" s="142" t="s">
        <v>411</v>
      </c>
      <c r="C83" s="130">
        <v>70</v>
      </c>
      <c r="D83" s="150"/>
      <c r="E83" s="141">
        <v>145</v>
      </c>
      <c r="F83" s="141">
        <v>3.6</v>
      </c>
      <c r="G83" s="141">
        <v>2.48</v>
      </c>
      <c r="H83" s="167">
        <v>29.69</v>
      </c>
      <c r="I83" s="163">
        <v>6.6000000000000003E-2</v>
      </c>
      <c r="J83" s="163">
        <v>0</v>
      </c>
      <c r="K83" s="163">
        <v>0</v>
      </c>
      <c r="L83" s="163">
        <v>0.28999999999999998</v>
      </c>
    </row>
    <row r="84" spans="1:21" ht="29.25" customHeight="1" x14ac:dyDescent="0.25">
      <c r="A84" s="141" t="s">
        <v>20</v>
      </c>
      <c r="B84" s="164" t="s">
        <v>30</v>
      </c>
      <c r="C84" s="141">
        <v>200</v>
      </c>
      <c r="D84" s="141"/>
      <c r="E84" s="141">
        <v>70</v>
      </c>
      <c r="F84" s="141">
        <v>0.3</v>
      </c>
      <c r="G84" s="141">
        <v>0.2</v>
      </c>
      <c r="H84" s="167">
        <v>16.3</v>
      </c>
      <c r="I84" s="163">
        <v>3.2000000000000001E-2</v>
      </c>
      <c r="J84" s="163">
        <v>1.0999999999999999E-2</v>
      </c>
      <c r="K84" s="163">
        <v>0</v>
      </c>
      <c r="L84" s="163">
        <v>0</v>
      </c>
    </row>
    <row r="85" spans="1:21" ht="15.75" customHeight="1" x14ac:dyDescent="0.25">
      <c r="A85" s="141"/>
      <c r="B85" s="164" t="s">
        <v>16</v>
      </c>
      <c r="C85" s="141">
        <f>SUM(C79:C84)</f>
        <v>970</v>
      </c>
      <c r="D85" s="141"/>
      <c r="E85" s="141">
        <f>SUM(E79:E84)</f>
        <v>834.43000000000006</v>
      </c>
      <c r="F85" s="141">
        <f t="shared" ref="F85:L85" si="12">SUM(F79:F84)</f>
        <v>31.310000000000002</v>
      </c>
      <c r="G85" s="141">
        <f t="shared" si="12"/>
        <v>20.56</v>
      </c>
      <c r="H85" s="141">
        <f t="shared" si="12"/>
        <v>133.63000000000002</v>
      </c>
      <c r="I85" s="141">
        <f t="shared" si="12"/>
        <v>0.42999999999999994</v>
      </c>
      <c r="J85" s="141">
        <f t="shared" si="12"/>
        <v>16.532</v>
      </c>
      <c r="K85" s="141">
        <f t="shared" si="12"/>
        <v>0.20700000000000002</v>
      </c>
      <c r="L85" s="141">
        <f t="shared" si="12"/>
        <v>0.67999999999999994</v>
      </c>
    </row>
    <row r="86" spans="1:21" ht="16.5" customHeight="1" x14ac:dyDescent="0.25">
      <c r="A86" s="141"/>
      <c r="B86" s="111" t="s">
        <v>31</v>
      </c>
      <c r="C86" s="165">
        <f t="shared" ref="C86:L86" si="13">C85+C76</f>
        <v>1535</v>
      </c>
      <c r="D86" s="165">
        <f t="shared" si="13"/>
        <v>0</v>
      </c>
      <c r="E86" s="165">
        <f t="shared" si="13"/>
        <v>1360.93</v>
      </c>
      <c r="F86" s="165">
        <f t="shared" si="13"/>
        <v>44.206000000000003</v>
      </c>
      <c r="G86" s="165">
        <f t="shared" si="13"/>
        <v>44.789999999999992</v>
      </c>
      <c r="H86" s="165">
        <f t="shared" si="13"/>
        <v>213.72200000000004</v>
      </c>
      <c r="I86" s="165">
        <f t="shared" si="13"/>
        <v>0.96</v>
      </c>
      <c r="J86" s="165">
        <f t="shared" si="13"/>
        <v>22.233000000000001</v>
      </c>
      <c r="K86" s="165">
        <f t="shared" si="13"/>
        <v>0.54800000000000004</v>
      </c>
      <c r="L86" s="165">
        <f t="shared" si="13"/>
        <v>2.7699999999999996</v>
      </c>
    </row>
    <row r="87" spans="1:21" ht="15.75" customHeight="1" x14ac:dyDescent="0.25">
      <c r="A87" s="141"/>
      <c r="B87" s="111" t="s">
        <v>415</v>
      </c>
      <c r="C87" s="165">
        <v>1200</v>
      </c>
      <c r="D87" s="165"/>
      <c r="E87" s="165">
        <v>1415</v>
      </c>
      <c r="F87" s="165">
        <v>46.2</v>
      </c>
      <c r="G87" s="165">
        <v>47.4</v>
      </c>
      <c r="H87" s="165">
        <v>201</v>
      </c>
      <c r="I87" s="165"/>
      <c r="J87" s="165"/>
      <c r="K87" s="165"/>
      <c r="L87" s="165"/>
    </row>
    <row r="88" spans="1:21" ht="17.25" customHeight="1" x14ac:dyDescent="0.25">
      <c r="A88" s="249" t="s">
        <v>440</v>
      </c>
      <c r="B88" s="241"/>
      <c r="C88" s="241"/>
      <c r="D88" s="241"/>
      <c r="E88" s="241"/>
      <c r="F88" s="241"/>
      <c r="G88" s="241"/>
      <c r="H88" s="241"/>
      <c r="I88" s="101"/>
      <c r="J88" s="102"/>
      <c r="K88" s="102"/>
      <c r="L88" s="5"/>
    </row>
    <row r="89" spans="1:21" ht="12" customHeight="1" x14ac:dyDescent="0.25">
      <c r="A89" s="141"/>
      <c r="B89" s="240" t="s">
        <v>10</v>
      </c>
      <c r="C89" s="241"/>
      <c r="D89" s="241"/>
      <c r="E89" s="241"/>
      <c r="F89" s="241"/>
      <c r="G89" s="241"/>
      <c r="H89" s="241"/>
      <c r="I89" s="224" t="s">
        <v>171</v>
      </c>
      <c r="J89" s="224" t="s">
        <v>172</v>
      </c>
      <c r="K89" s="224" t="s">
        <v>173</v>
      </c>
      <c r="L89" s="224" t="s">
        <v>174</v>
      </c>
      <c r="P89" s="2"/>
      <c r="Q89" s="2"/>
      <c r="R89" s="2"/>
      <c r="S89" s="2"/>
      <c r="T89" s="2"/>
      <c r="U89" s="2"/>
    </row>
    <row r="90" spans="1:21" ht="18" customHeight="1" x14ac:dyDescent="0.25">
      <c r="A90" s="124" t="s">
        <v>275</v>
      </c>
      <c r="B90" s="182" t="s">
        <v>408</v>
      </c>
      <c r="C90" s="163">
        <v>175</v>
      </c>
      <c r="D90" s="163"/>
      <c r="E90" s="126">
        <v>413.59</v>
      </c>
      <c r="F90" s="126">
        <v>16.5</v>
      </c>
      <c r="G90" s="126">
        <v>15.5</v>
      </c>
      <c r="H90" s="126">
        <v>35</v>
      </c>
      <c r="I90" s="141">
        <v>8.2000000000000003E-2</v>
      </c>
      <c r="J90" s="141">
        <v>0.27500000000000002</v>
      </c>
      <c r="K90" s="141">
        <v>0.129</v>
      </c>
      <c r="L90" s="141">
        <v>2.1</v>
      </c>
    </row>
    <row r="91" spans="1:21" ht="15.75" customHeight="1" x14ac:dyDescent="0.25">
      <c r="A91" s="127" t="s">
        <v>357</v>
      </c>
      <c r="B91" s="125" t="s">
        <v>74</v>
      </c>
      <c r="C91" s="126">
        <v>200</v>
      </c>
      <c r="D91" s="126"/>
      <c r="E91" s="126">
        <v>38</v>
      </c>
      <c r="F91" s="126">
        <v>0.2</v>
      </c>
      <c r="G91" s="126">
        <v>0.1</v>
      </c>
      <c r="H91" s="126">
        <v>15</v>
      </c>
      <c r="I91" s="163">
        <v>0</v>
      </c>
      <c r="J91" s="163">
        <v>0.18</v>
      </c>
      <c r="K91" s="163">
        <v>0</v>
      </c>
      <c r="L91" s="163">
        <v>0</v>
      </c>
    </row>
    <row r="92" spans="1:21" ht="18.75" customHeight="1" x14ac:dyDescent="0.25">
      <c r="A92" s="163" t="s">
        <v>20</v>
      </c>
      <c r="B92" s="142" t="s">
        <v>412</v>
      </c>
      <c r="C92" s="130">
        <v>60</v>
      </c>
      <c r="D92" s="130"/>
      <c r="E92" s="130">
        <v>127.38</v>
      </c>
      <c r="F92" s="130">
        <v>2.09</v>
      </c>
      <c r="G92" s="130">
        <v>1.6</v>
      </c>
      <c r="H92" s="130">
        <v>26.6</v>
      </c>
      <c r="I92" s="163">
        <v>6.6000000000000003E-2</v>
      </c>
      <c r="J92" s="163">
        <v>0</v>
      </c>
      <c r="K92" s="163">
        <v>0</v>
      </c>
      <c r="L92" s="163">
        <v>0.28999999999999998</v>
      </c>
    </row>
    <row r="93" spans="1:21" ht="15.75" customHeight="1" x14ac:dyDescent="0.25">
      <c r="A93" s="163"/>
      <c r="B93" s="164" t="s">
        <v>38</v>
      </c>
      <c r="C93" s="163">
        <v>100</v>
      </c>
      <c r="D93" s="163"/>
      <c r="E93" s="163">
        <v>36</v>
      </c>
      <c r="F93" s="163">
        <v>0.29599999999999999</v>
      </c>
      <c r="G93" s="163"/>
      <c r="H93" s="166">
        <v>9.4920000000000009</v>
      </c>
      <c r="I93" s="163">
        <v>8.0000000000000002E-3</v>
      </c>
      <c r="J93" s="163">
        <v>3.7</v>
      </c>
      <c r="K93" s="163"/>
      <c r="L93" s="163"/>
      <c r="P93" s="2"/>
      <c r="Q93" s="2"/>
      <c r="R93" s="2"/>
    </row>
    <row r="94" spans="1:21" ht="14.25" customHeight="1" x14ac:dyDescent="0.25">
      <c r="A94" s="20"/>
      <c r="B94" s="171" t="s">
        <v>16</v>
      </c>
      <c r="C94" s="165">
        <f>SUM(C90:C93)</f>
        <v>535</v>
      </c>
      <c r="D94" s="165"/>
      <c r="E94" s="165">
        <f>SUM(E90:E93)</f>
        <v>614.97</v>
      </c>
      <c r="F94" s="165">
        <f t="shared" ref="F94:L94" si="14">SUM(F90:F93)</f>
        <v>19.085999999999999</v>
      </c>
      <c r="G94" s="165">
        <f t="shared" si="14"/>
        <v>17.2</v>
      </c>
      <c r="H94" s="165">
        <f t="shared" si="14"/>
        <v>86.091999999999999</v>
      </c>
      <c r="I94" s="165">
        <f t="shared" si="14"/>
        <v>0.15600000000000003</v>
      </c>
      <c r="J94" s="165">
        <f t="shared" si="14"/>
        <v>4.1550000000000002</v>
      </c>
      <c r="K94" s="165">
        <f t="shared" si="14"/>
        <v>0.129</v>
      </c>
      <c r="L94" s="165">
        <f t="shared" si="14"/>
        <v>2.39</v>
      </c>
    </row>
    <row r="95" spans="1:21" ht="12.75" customHeight="1" x14ac:dyDescent="0.25">
      <c r="A95" s="20"/>
      <c r="B95" s="18" t="s">
        <v>17</v>
      </c>
      <c r="C95" s="163"/>
      <c r="D95" s="163"/>
      <c r="E95" s="163"/>
      <c r="F95" s="163"/>
      <c r="G95" s="163"/>
      <c r="H95" s="166"/>
      <c r="I95" s="163"/>
      <c r="J95" s="163"/>
      <c r="K95" s="163"/>
      <c r="L95" s="163"/>
    </row>
    <row r="96" spans="1:21" ht="18.75" customHeight="1" x14ac:dyDescent="0.25">
      <c r="A96" s="131" t="s">
        <v>419</v>
      </c>
      <c r="B96" s="146" t="s">
        <v>420</v>
      </c>
      <c r="C96" s="161">
        <v>100</v>
      </c>
      <c r="D96" s="162"/>
      <c r="E96" s="161">
        <v>71</v>
      </c>
      <c r="F96" s="161">
        <v>1.3</v>
      </c>
      <c r="G96" s="161">
        <v>6.1</v>
      </c>
      <c r="H96" s="161">
        <v>2.8</v>
      </c>
      <c r="I96" s="163">
        <v>2.1999999999999999E-2</v>
      </c>
      <c r="J96" s="163">
        <v>5.6909999999999998</v>
      </c>
      <c r="K96" s="163"/>
      <c r="L96" s="163"/>
    </row>
    <row r="97" spans="1:12" ht="12.75" customHeight="1" x14ac:dyDescent="0.25">
      <c r="A97" s="177" t="s">
        <v>245</v>
      </c>
      <c r="B97" s="170" t="s">
        <v>71</v>
      </c>
      <c r="C97" s="126">
        <v>250</v>
      </c>
      <c r="D97" s="126"/>
      <c r="E97" s="126">
        <v>192.07</v>
      </c>
      <c r="F97" s="126">
        <v>10.199999999999999</v>
      </c>
      <c r="G97" s="126">
        <v>11.3</v>
      </c>
      <c r="H97" s="126">
        <v>19.579999999999998</v>
      </c>
      <c r="I97" s="163">
        <v>0.12</v>
      </c>
      <c r="J97" s="163">
        <v>12.7</v>
      </c>
      <c r="K97" s="163">
        <v>1</v>
      </c>
      <c r="L97" s="163">
        <v>1.5</v>
      </c>
    </row>
    <row r="98" spans="1:12" ht="18.75" customHeight="1" x14ac:dyDescent="0.25">
      <c r="A98" s="141" t="s">
        <v>370</v>
      </c>
      <c r="B98" s="146" t="s">
        <v>164</v>
      </c>
      <c r="C98" s="130">
        <v>100</v>
      </c>
      <c r="D98" s="123"/>
      <c r="E98" s="130">
        <v>152</v>
      </c>
      <c r="F98" s="130">
        <v>9.1999999999999993</v>
      </c>
      <c r="G98" s="130">
        <v>1.4</v>
      </c>
      <c r="H98" s="130">
        <v>11.8</v>
      </c>
      <c r="I98" s="163">
        <v>0.1</v>
      </c>
      <c r="J98" s="163">
        <v>5.4</v>
      </c>
      <c r="K98" s="163">
        <v>0.8</v>
      </c>
      <c r="L98" s="163">
        <v>2.8</v>
      </c>
    </row>
    <row r="99" spans="1:12" ht="17.25" customHeight="1" x14ac:dyDescent="0.25">
      <c r="A99" s="127" t="s">
        <v>280</v>
      </c>
      <c r="B99" s="125" t="s">
        <v>281</v>
      </c>
      <c r="C99" s="126">
        <v>150</v>
      </c>
      <c r="D99" s="126"/>
      <c r="E99" s="126">
        <v>162.65</v>
      </c>
      <c r="F99" s="141">
        <v>4.7</v>
      </c>
      <c r="G99" s="141">
        <v>5</v>
      </c>
      <c r="H99" s="141">
        <v>25.54</v>
      </c>
      <c r="I99" s="141">
        <v>0.32200000000000001</v>
      </c>
      <c r="J99" s="141"/>
      <c r="K99" s="141">
        <v>1.2999999999999999E-2</v>
      </c>
      <c r="L99" s="141"/>
    </row>
    <row r="100" spans="1:12" ht="15" customHeight="1" x14ac:dyDescent="0.25">
      <c r="A100" s="124" t="s">
        <v>350</v>
      </c>
      <c r="B100" s="125" t="s">
        <v>331</v>
      </c>
      <c r="C100" s="126">
        <v>200</v>
      </c>
      <c r="D100" s="126"/>
      <c r="E100" s="126">
        <v>72</v>
      </c>
      <c r="F100" s="126">
        <v>0.12</v>
      </c>
      <c r="G100" s="126">
        <v>0</v>
      </c>
      <c r="H100" s="126">
        <v>31.6</v>
      </c>
      <c r="I100" s="163">
        <v>0.02</v>
      </c>
      <c r="J100" s="163">
        <v>0.89</v>
      </c>
      <c r="K100" s="163">
        <v>0</v>
      </c>
      <c r="L100" s="163">
        <v>0</v>
      </c>
    </row>
    <row r="101" spans="1:12" ht="16.5" customHeight="1" x14ac:dyDescent="0.25">
      <c r="A101" s="141" t="s">
        <v>20</v>
      </c>
      <c r="B101" s="142" t="s">
        <v>411</v>
      </c>
      <c r="C101" s="130">
        <v>60</v>
      </c>
      <c r="D101" s="130"/>
      <c r="E101" s="130">
        <v>127.38</v>
      </c>
      <c r="F101" s="130">
        <v>2.09</v>
      </c>
      <c r="G101" s="130">
        <v>1.6</v>
      </c>
      <c r="H101" s="130">
        <v>26.6</v>
      </c>
      <c r="I101" s="163">
        <v>6.6000000000000003E-2</v>
      </c>
      <c r="J101" s="163">
        <v>0</v>
      </c>
      <c r="K101" s="163">
        <v>0</v>
      </c>
      <c r="L101" s="163">
        <v>0.28999999999999998</v>
      </c>
    </row>
    <row r="102" spans="1:12" ht="14.25" customHeight="1" x14ac:dyDescent="0.25">
      <c r="A102" s="141" t="s">
        <v>20</v>
      </c>
      <c r="B102" s="164" t="s">
        <v>30</v>
      </c>
      <c r="C102" s="141">
        <v>200</v>
      </c>
      <c r="D102" s="141"/>
      <c r="E102" s="141">
        <v>70</v>
      </c>
      <c r="F102" s="141">
        <v>0.3</v>
      </c>
      <c r="G102" s="141">
        <v>0.2</v>
      </c>
      <c r="H102" s="167">
        <v>16.3</v>
      </c>
      <c r="I102" s="163">
        <v>3.2000000000000001E-2</v>
      </c>
      <c r="J102" s="163">
        <v>1.0999999999999999E-2</v>
      </c>
      <c r="K102" s="163">
        <v>0</v>
      </c>
      <c r="L102" s="163">
        <v>0</v>
      </c>
    </row>
    <row r="103" spans="1:12" ht="12" customHeight="1" x14ac:dyDescent="0.25">
      <c r="A103" s="141"/>
      <c r="B103" s="164" t="s">
        <v>16</v>
      </c>
      <c r="C103" s="141">
        <f>SUM(C96:C102)</f>
        <v>1060</v>
      </c>
      <c r="D103" s="141"/>
      <c r="E103" s="141">
        <f>SUM(E96:E102)</f>
        <v>847.1</v>
      </c>
      <c r="F103" s="141">
        <f t="shared" ref="F103:L103" si="15">SUM(F96:F102)</f>
        <v>27.91</v>
      </c>
      <c r="G103" s="141">
        <f t="shared" si="15"/>
        <v>25.599999999999998</v>
      </c>
      <c r="H103" s="141">
        <f t="shared" si="15"/>
        <v>134.22</v>
      </c>
      <c r="I103" s="141">
        <f t="shared" si="15"/>
        <v>0.68200000000000016</v>
      </c>
      <c r="J103" s="141">
        <f t="shared" si="15"/>
        <v>24.691999999999997</v>
      </c>
      <c r="K103" s="141">
        <f t="shared" si="15"/>
        <v>1.8129999999999999</v>
      </c>
      <c r="L103" s="141">
        <f t="shared" si="15"/>
        <v>4.59</v>
      </c>
    </row>
    <row r="104" spans="1:12" ht="11.25" customHeight="1" x14ac:dyDescent="0.25">
      <c r="A104" s="141"/>
      <c r="B104" s="111" t="s">
        <v>31</v>
      </c>
      <c r="C104" s="165">
        <f t="shared" ref="C104" si="16">C103+C94</f>
        <v>1595</v>
      </c>
      <c r="D104" s="165"/>
      <c r="E104" s="165">
        <f>E103+E94</f>
        <v>1462.0700000000002</v>
      </c>
      <c r="F104" s="165">
        <f t="shared" ref="F104:L104" si="17">F103+F94</f>
        <v>46.995999999999995</v>
      </c>
      <c r="G104" s="165">
        <f t="shared" si="17"/>
        <v>42.8</v>
      </c>
      <c r="H104" s="165">
        <f t="shared" si="17"/>
        <v>220.31200000000001</v>
      </c>
      <c r="I104" s="165">
        <f t="shared" si="17"/>
        <v>0.83800000000000019</v>
      </c>
      <c r="J104" s="165">
        <f t="shared" si="17"/>
        <v>28.846999999999998</v>
      </c>
      <c r="K104" s="165">
        <f t="shared" si="17"/>
        <v>1.9419999999999999</v>
      </c>
      <c r="L104" s="165">
        <f t="shared" si="17"/>
        <v>6.98</v>
      </c>
    </row>
    <row r="105" spans="1:12" ht="12" customHeight="1" x14ac:dyDescent="0.25">
      <c r="A105" s="141"/>
      <c r="B105" s="111" t="s">
        <v>415</v>
      </c>
      <c r="C105" s="165">
        <v>1200</v>
      </c>
      <c r="D105" s="165"/>
      <c r="E105" s="165">
        <v>1415</v>
      </c>
      <c r="F105" s="165">
        <v>46.2</v>
      </c>
      <c r="G105" s="165">
        <v>47.4</v>
      </c>
      <c r="H105" s="165">
        <v>201</v>
      </c>
      <c r="I105" s="165"/>
      <c r="J105" s="165"/>
      <c r="K105" s="165"/>
      <c r="L105" s="165"/>
    </row>
    <row r="106" spans="1:12" ht="26.25" customHeight="1" x14ac:dyDescent="0.25">
      <c r="A106" s="141"/>
      <c r="B106" s="111" t="s">
        <v>413</v>
      </c>
      <c r="C106" s="165"/>
      <c r="D106" s="165"/>
      <c r="E106" s="165">
        <f>E104+E86+E66+E48+E29</f>
        <v>7088.01</v>
      </c>
      <c r="F106" s="165">
        <f t="shared" ref="F106:H106" si="18">F104+F86+F66+F48+F29</f>
        <v>234.56400000000002</v>
      </c>
      <c r="G106" s="165">
        <f t="shared" si="18"/>
        <v>242.65899999999999</v>
      </c>
      <c r="H106" s="165">
        <f t="shared" si="18"/>
        <v>994.80800000000011</v>
      </c>
      <c r="I106" s="165"/>
      <c r="J106" s="165"/>
      <c r="K106" s="165"/>
      <c r="L106" s="165"/>
    </row>
    <row r="107" spans="1:12" ht="13.5" customHeight="1" x14ac:dyDescent="0.25">
      <c r="A107" s="141"/>
      <c r="B107" s="111" t="s">
        <v>416</v>
      </c>
      <c r="C107" s="165"/>
      <c r="D107" s="165"/>
      <c r="E107" s="206">
        <f>E106*100/7075</f>
        <v>100.18388692579505</v>
      </c>
      <c r="F107" s="206">
        <f>F106*100/231</f>
        <v>101.54285714285714</v>
      </c>
      <c r="G107" s="206">
        <f>G106*100/237</f>
        <v>102.38776371308016</v>
      </c>
      <c r="H107" s="206">
        <f>H106*100/1005</f>
        <v>98.985870646766188</v>
      </c>
      <c r="I107" s="93"/>
      <c r="J107" s="93"/>
      <c r="K107" s="93"/>
      <c r="L107" s="93"/>
    </row>
    <row r="108" spans="1:12" x14ac:dyDescent="0.25">
      <c r="A108" s="249" t="s">
        <v>435</v>
      </c>
      <c r="B108" s="251"/>
      <c r="C108" s="251"/>
      <c r="D108" s="251"/>
      <c r="E108" s="251"/>
      <c r="F108" s="251"/>
      <c r="G108" s="251"/>
      <c r="H108" s="251"/>
      <c r="I108" s="101"/>
      <c r="J108" s="102"/>
      <c r="K108" s="102"/>
      <c r="L108" s="5"/>
    </row>
    <row r="109" spans="1:12" x14ac:dyDescent="0.25">
      <c r="A109" s="164"/>
      <c r="B109" s="240" t="s">
        <v>10</v>
      </c>
      <c r="C109" s="241"/>
      <c r="D109" s="241"/>
      <c r="E109" s="241"/>
      <c r="F109" s="241"/>
      <c r="G109" s="241"/>
      <c r="H109" s="241"/>
      <c r="I109" s="224" t="s">
        <v>171</v>
      </c>
      <c r="J109" s="224" t="s">
        <v>172</v>
      </c>
      <c r="K109" s="224" t="s">
        <v>173</v>
      </c>
      <c r="L109" s="224" t="s">
        <v>174</v>
      </c>
    </row>
    <row r="110" spans="1:12" ht="15.75" x14ac:dyDescent="0.25">
      <c r="A110" s="126" t="s">
        <v>339</v>
      </c>
      <c r="B110" s="156" t="s">
        <v>340</v>
      </c>
      <c r="C110" s="126">
        <v>15</v>
      </c>
      <c r="D110" s="126"/>
      <c r="E110" s="126">
        <v>53.7</v>
      </c>
      <c r="F110" s="126">
        <v>3.48</v>
      </c>
      <c r="G110" s="126">
        <v>4.43</v>
      </c>
      <c r="H110" s="126">
        <v>0</v>
      </c>
      <c r="I110" s="141">
        <v>2E-3</v>
      </c>
      <c r="J110" s="141">
        <v>1.0999999999999999E-2</v>
      </c>
      <c r="K110" s="141">
        <v>4.8000000000000001E-2</v>
      </c>
      <c r="L110" s="141"/>
    </row>
    <row r="111" spans="1:12" ht="15.75" x14ac:dyDescent="0.25">
      <c r="A111" s="141" t="s">
        <v>369</v>
      </c>
      <c r="B111" s="139" t="s">
        <v>270</v>
      </c>
      <c r="C111" s="180">
        <v>210</v>
      </c>
      <c r="D111" s="126"/>
      <c r="E111" s="126">
        <v>285.67</v>
      </c>
      <c r="F111" s="126">
        <v>6.92</v>
      </c>
      <c r="G111" s="126">
        <v>15.6</v>
      </c>
      <c r="H111" s="126">
        <v>32.68</v>
      </c>
      <c r="I111" s="141">
        <v>5.3999999999999999E-2</v>
      </c>
      <c r="J111" s="141">
        <v>0.39</v>
      </c>
      <c r="K111" s="141">
        <v>9.2999999999999999E-2</v>
      </c>
      <c r="L111" s="141">
        <v>0.6</v>
      </c>
    </row>
    <row r="112" spans="1:12" ht="15.75" x14ac:dyDescent="0.25">
      <c r="A112" s="127" t="s">
        <v>365</v>
      </c>
      <c r="B112" s="139" t="s">
        <v>332</v>
      </c>
      <c r="C112" s="126">
        <v>200</v>
      </c>
      <c r="D112" s="126"/>
      <c r="E112" s="126">
        <v>76</v>
      </c>
      <c r="F112" s="126">
        <v>0</v>
      </c>
      <c r="G112" s="126">
        <v>0</v>
      </c>
      <c r="H112" s="126">
        <v>19</v>
      </c>
      <c r="I112" s="141">
        <v>0</v>
      </c>
      <c r="J112" s="141">
        <v>15</v>
      </c>
      <c r="K112" s="141">
        <v>0</v>
      </c>
      <c r="L112" s="141">
        <v>0</v>
      </c>
    </row>
    <row r="113" spans="1:16" ht="15.75" x14ac:dyDescent="0.25">
      <c r="A113" s="141" t="s">
        <v>20</v>
      </c>
      <c r="B113" s="142" t="s">
        <v>412</v>
      </c>
      <c r="C113" s="130">
        <v>40</v>
      </c>
      <c r="D113" s="130"/>
      <c r="E113" s="141">
        <v>108</v>
      </c>
      <c r="F113" s="141">
        <v>1.6</v>
      </c>
      <c r="G113" s="141">
        <v>0.9</v>
      </c>
      <c r="H113" s="167">
        <v>21.6</v>
      </c>
      <c r="I113" s="163">
        <v>6.6000000000000003E-2</v>
      </c>
      <c r="J113" s="163">
        <v>0</v>
      </c>
      <c r="K113" s="163">
        <v>0</v>
      </c>
      <c r="L113" s="163">
        <v>0.28999999999999998</v>
      </c>
    </row>
    <row r="114" spans="1:16" x14ac:dyDescent="0.25">
      <c r="A114" s="141"/>
      <c r="B114" s="20" t="s">
        <v>38</v>
      </c>
      <c r="C114" s="163">
        <v>100</v>
      </c>
      <c r="D114" s="163"/>
      <c r="E114" s="163">
        <v>36</v>
      </c>
      <c r="F114" s="163">
        <v>0.29599999999999999</v>
      </c>
      <c r="G114" s="163"/>
      <c r="H114" s="166">
        <v>9.4920000000000009</v>
      </c>
      <c r="I114" s="163">
        <v>8.0000000000000002E-3</v>
      </c>
      <c r="J114" s="163">
        <v>3.7</v>
      </c>
      <c r="K114" s="163"/>
      <c r="L114" s="163"/>
    </row>
    <row r="115" spans="1:16" ht="15.75" x14ac:dyDescent="0.25">
      <c r="A115" s="126"/>
      <c r="B115" s="156"/>
      <c r="C115" s="126"/>
      <c r="D115" s="126"/>
      <c r="E115" s="126"/>
      <c r="F115" s="126"/>
      <c r="G115" s="126"/>
      <c r="H115" s="126"/>
      <c r="I115" s="163"/>
      <c r="J115" s="163"/>
      <c r="K115" s="163"/>
      <c r="L115" s="163"/>
    </row>
    <row r="116" spans="1:16" x14ac:dyDescent="0.25">
      <c r="A116" s="163"/>
      <c r="B116" s="171" t="s">
        <v>16</v>
      </c>
      <c r="C116" s="165">
        <f>SUM(C111:C115)</f>
        <v>550</v>
      </c>
      <c r="D116" s="165"/>
      <c r="E116" s="165">
        <f>SUM(E110:E115)</f>
        <v>559.37</v>
      </c>
      <c r="F116" s="165">
        <f t="shared" ref="F116:L116" si="19">SUM(F111:F115)</f>
        <v>8.8159999999999989</v>
      </c>
      <c r="G116" s="165">
        <f t="shared" si="19"/>
        <v>16.5</v>
      </c>
      <c r="H116" s="165">
        <f t="shared" si="19"/>
        <v>82.772000000000006</v>
      </c>
      <c r="I116" s="165">
        <f t="shared" si="19"/>
        <v>0.128</v>
      </c>
      <c r="J116" s="165">
        <f t="shared" si="19"/>
        <v>19.09</v>
      </c>
      <c r="K116" s="165">
        <f t="shared" si="19"/>
        <v>9.2999999999999999E-2</v>
      </c>
      <c r="L116" s="165">
        <f t="shared" si="19"/>
        <v>0.8899999999999999</v>
      </c>
    </row>
    <row r="117" spans="1:16" x14ac:dyDescent="0.25">
      <c r="A117" s="20"/>
      <c r="B117" s="18" t="s">
        <v>17</v>
      </c>
      <c r="C117" s="163"/>
      <c r="D117" s="163"/>
      <c r="E117" s="163"/>
      <c r="F117" s="163"/>
      <c r="G117" s="163"/>
      <c r="H117" s="166"/>
      <c r="I117" s="163"/>
      <c r="J117" s="163"/>
      <c r="K117" s="163"/>
      <c r="L117" s="163"/>
    </row>
    <row r="118" spans="1:16" x14ac:dyDescent="0.25">
      <c r="A118" s="164" t="s">
        <v>262</v>
      </c>
      <c r="B118" s="20" t="s">
        <v>41</v>
      </c>
      <c r="C118" s="163">
        <v>80</v>
      </c>
      <c r="D118" s="163"/>
      <c r="E118" s="163">
        <v>13</v>
      </c>
      <c r="F118" s="163">
        <v>0.64</v>
      </c>
      <c r="G118" s="163"/>
      <c r="H118" s="166">
        <v>2.56</v>
      </c>
      <c r="I118" s="163">
        <v>1.2E-2</v>
      </c>
      <c r="J118" s="163">
        <v>0.99199999999999999</v>
      </c>
      <c r="K118" s="163"/>
      <c r="L118" s="163"/>
    </row>
    <row r="119" spans="1:16" ht="30" x14ac:dyDescent="0.25">
      <c r="A119" s="141" t="s">
        <v>241</v>
      </c>
      <c r="B119" s="170" t="s">
        <v>42</v>
      </c>
      <c r="C119" s="126">
        <v>250</v>
      </c>
      <c r="D119" s="126"/>
      <c r="E119" s="126">
        <v>165.67</v>
      </c>
      <c r="F119" s="126">
        <v>8.92</v>
      </c>
      <c r="G119" s="126">
        <v>8.07</v>
      </c>
      <c r="H119" s="126">
        <v>14.49</v>
      </c>
      <c r="I119" s="163">
        <v>0.05</v>
      </c>
      <c r="J119" s="163">
        <v>11.3</v>
      </c>
      <c r="K119" s="163">
        <v>0.01</v>
      </c>
      <c r="L119" s="163">
        <v>0.5</v>
      </c>
    </row>
    <row r="120" spans="1:16" x14ac:dyDescent="0.25">
      <c r="A120" s="141" t="s">
        <v>371</v>
      </c>
      <c r="B120" s="164" t="s">
        <v>76</v>
      </c>
      <c r="C120" s="141">
        <v>243</v>
      </c>
      <c r="D120" s="141"/>
      <c r="E120" s="130">
        <v>365.7</v>
      </c>
      <c r="F120" s="130">
        <v>26.4</v>
      </c>
      <c r="G120" s="130">
        <v>19.3</v>
      </c>
      <c r="H120" s="130">
        <v>21.7</v>
      </c>
      <c r="I120" s="163">
        <v>0.25</v>
      </c>
      <c r="J120" s="163">
        <v>13.3</v>
      </c>
      <c r="K120" s="163">
        <v>0.23</v>
      </c>
      <c r="L120" s="163">
        <v>2.8</v>
      </c>
    </row>
    <row r="121" spans="1:16" ht="15.75" x14ac:dyDescent="0.25">
      <c r="A121" s="141" t="s">
        <v>351</v>
      </c>
      <c r="B121" s="125" t="s">
        <v>45</v>
      </c>
      <c r="C121" s="126">
        <v>200</v>
      </c>
      <c r="D121" s="126"/>
      <c r="E121" s="126">
        <v>142</v>
      </c>
      <c r="F121" s="126">
        <v>0.2</v>
      </c>
      <c r="G121" s="126">
        <v>0</v>
      </c>
      <c r="H121" s="126">
        <v>35.799999999999997</v>
      </c>
      <c r="I121" s="163">
        <v>0.02</v>
      </c>
      <c r="J121" s="163">
        <v>0.4</v>
      </c>
      <c r="K121" s="163">
        <v>0</v>
      </c>
      <c r="L121" s="163">
        <v>2.5</v>
      </c>
    </row>
    <row r="122" spans="1:16" ht="15.75" x14ac:dyDescent="0.25">
      <c r="A122" s="141" t="s">
        <v>20</v>
      </c>
      <c r="B122" s="142" t="s">
        <v>411</v>
      </c>
      <c r="C122" s="130">
        <v>70</v>
      </c>
      <c r="D122" s="150"/>
      <c r="E122" s="141">
        <v>145</v>
      </c>
      <c r="F122" s="141">
        <v>3.6</v>
      </c>
      <c r="G122" s="141">
        <v>2.48</v>
      </c>
      <c r="H122" s="167">
        <v>29.69</v>
      </c>
      <c r="I122" s="163">
        <v>6.6000000000000003E-2</v>
      </c>
      <c r="J122" s="163">
        <v>0</v>
      </c>
      <c r="K122" s="163">
        <v>0</v>
      </c>
      <c r="L122" s="163">
        <v>0.28999999999999998</v>
      </c>
    </row>
    <row r="123" spans="1:16" x14ac:dyDescent="0.25">
      <c r="A123" s="141" t="s">
        <v>20</v>
      </c>
      <c r="B123" s="164" t="s">
        <v>30</v>
      </c>
      <c r="C123" s="141">
        <v>200</v>
      </c>
      <c r="D123" s="141"/>
      <c r="E123" s="141">
        <v>70</v>
      </c>
      <c r="F123" s="141">
        <v>0.3</v>
      </c>
      <c r="G123" s="141">
        <v>0.2</v>
      </c>
      <c r="H123" s="167">
        <v>16.3</v>
      </c>
      <c r="I123" s="163">
        <v>3.2000000000000001E-2</v>
      </c>
      <c r="J123" s="163">
        <v>1.0999999999999999E-2</v>
      </c>
      <c r="K123" s="163">
        <v>0</v>
      </c>
      <c r="L123" s="163">
        <v>0</v>
      </c>
    </row>
    <row r="124" spans="1:16" x14ac:dyDescent="0.25">
      <c r="A124" s="141"/>
      <c r="B124" s="164" t="s">
        <v>16</v>
      </c>
      <c r="C124" s="141">
        <f>SUM(C118:C123)</f>
        <v>1043</v>
      </c>
      <c r="D124" s="141"/>
      <c r="E124" s="141">
        <f>SUM(E118:E123)</f>
        <v>901.37</v>
      </c>
      <c r="F124" s="141">
        <f t="shared" ref="F124:L124" si="20">SUM(F118:F123)</f>
        <v>40.06</v>
      </c>
      <c r="G124" s="141">
        <f t="shared" si="20"/>
        <v>30.05</v>
      </c>
      <c r="H124" s="141">
        <f t="shared" si="20"/>
        <v>120.53999999999999</v>
      </c>
      <c r="I124" s="141">
        <f t="shared" si="20"/>
        <v>0.43000000000000005</v>
      </c>
      <c r="J124" s="141">
        <f t="shared" si="20"/>
        <v>26.003</v>
      </c>
      <c r="K124" s="141">
        <f t="shared" si="20"/>
        <v>0.24000000000000002</v>
      </c>
      <c r="L124" s="141">
        <f t="shared" si="20"/>
        <v>6.09</v>
      </c>
    </row>
    <row r="125" spans="1:16" x14ac:dyDescent="0.25">
      <c r="A125" s="141"/>
      <c r="B125" s="111" t="s">
        <v>31</v>
      </c>
      <c r="C125" s="165">
        <f t="shared" ref="C125" si="21">C124+C116</f>
        <v>1593</v>
      </c>
      <c r="D125" s="165"/>
      <c r="E125" s="165">
        <f>E124+E116</f>
        <v>1460.74</v>
      </c>
      <c r="F125" s="165">
        <f t="shared" ref="F125:L125" si="22">F124+F116</f>
        <v>48.876000000000005</v>
      </c>
      <c r="G125" s="165">
        <f t="shared" si="22"/>
        <v>46.55</v>
      </c>
      <c r="H125" s="165">
        <f t="shared" si="22"/>
        <v>203.31200000000001</v>
      </c>
      <c r="I125" s="165">
        <f t="shared" si="22"/>
        <v>0.55800000000000005</v>
      </c>
      <c r="J125" s="165">
        <f t="shared" si="22"/>
        <v>45.093000000000004</v>
      </c>
      <c r="K125" s="165">
        <f t="shared" si="22"/>
        <v>0.33300000000000002</v>
      </c>
      <c r="L125" s="165">
        <f t="shared" si="22"/>
        <v>6.9799999999999995</v>
      </c>
      <c r="P125" s="2"/>
    </row>
    <row r="126" spans="1:16" x14ac:dyDescent="0.25">
      <c r="A126" s="141"/>
      <c r="B126" s="111" t="s">
        <v>415</v>
      </c>
      <c r="C126" s="165">
        <v>1200</v>
      </c>
      <c r="D126" s="165"/>
      <c r="E126" s="165">
        <v>1415</v>
      </c>
      <c r="F126" s="165">
        <v>46.2</v>
      </c>
      <c r="G126" s="165">
        <v>47.4</v>
      </c>
      <c r="H126" s="165">
        <v>201</v>
      </c>
      <c r="I126" s="165"/>
      <c r="J126" s="165"/>
      <c r="K126" s="165"/>
      <c r="L126" s="165"/>
      <c r="P126" s="2"/>
    </row>
    <row r="127" spans="1:16" x14ac:dyDescent="0.25">
      <c r="A127" s="249" t="s">
        <v>436</v>
      </c>
      <c r="B127" s="241"/>
      <c r="C127" s="241"/>
      <c r="D127" s="241"/>
      <c r="E127" s="241"/>
      <c r="F127" s="241"/>
      <c r="G127" s="241"/>
      <c r="H127" s="241"/>
      <c r="I127" s="101"/>
      <c r="J127" s="102"/>
      <c r="K127" s="102"/>
      <c r="L127" s="5"/>
      <c r="P127" s="2"/>
    </row>
    <row r="128" spans="1:16" x14ac:dyDescent="0.25">
      <c r="A128" s="164"/>
      <c r="B128" s="240" t="s">
        <v>10</v>
      </c>
      <c r="C128" s="241"/>
      <c r="D128" s="241"/>
      <c r="E128" s="241"/>
      <c r="F128" s="241"/>
      <c r="G128" s="241"/>
      <c r="H128" s="241"/>
      <c r="I128" s="224" t="s">
        <v>171</v>
      </c>
      <c r="J128" s="224" t="s">
        <v>172</v>
      </c>
      <c r="K128" s="224" t="s">
        <v>173</v>
      </c>
      <c r="L128" s="224" t="s">
        <v>174</v>
      </c>
      <c r="P128" s="2"/>
    </row>
    <row r="129" spans="1:16" ht="15.75" x14ac:dyDescent="0.25">
      <c r="A129" s="126"/>
      <c r="B129" s="156"/>
      <c r="C129" s="126"/>
      <c r="D129" s="126"/>
      <c r="E129" s="126"/>
      <c r="F129" s="126"/>
      <c r="G129" s="126"/>
      <c r="H129" s="126"/>
      <c r="I129" s="141"/>
      <c r="J129" s="141"/>
      <c r="K129" s="141"/>
      <c r="L129" s="141"/>
      <c r="P129" s="2"/>
    </row>
    <row r="130" spans="1:16" ht="15.75" x14ac:dyDescent="0.25">
      <c r="A130" s="124" t="s">
        <v>275</v>
      </c>
      <c r="B130" s="182" t="s">
        <v>408</v>
      </c>
      <c r="C130" s="163">
        <v>175</v>
      </c>
      <c r="D130" s="163"/>
      <c r="E130" s="126">
        <v>413.59</v>
      </c>
      <c r="F130" s="126">
        <v>16.5</v>
      </c>
      <c r="G130" s="126">
        <v>15.5</v>
      </c>
      <c r="H130" s="126">
        <v>35</v>
      </c>
      <c r="I130" s="141">
        <v>8.2000000000000003E-2</v>
      </c>
      <c r="J130" s="141">
        <v>0.27500000000000002</v>
      </c>
      <c r="K130" s="141">
        <v>0.129</v>
      </c>
      <c r="L130" s="141">
        <v>2.1</v>
      </c>
    </row>
    <row r="131" spans="1:16" ht="15.75" x14ac:dyDescent="0.25">
      <c r="A131" s="127" t="s">
        <v>357</v>
      </c>
      <c r="B131" s="125" t="s">
        <v>74</v>
      </c>
      <c r="C131" s="126">
        <v>200</v>
      </c>
      <c r="D131" s="126"/>
      <c r="E131" s="126">
        <v>38</v>
      </c>
      <c r="F131" s="126">
        <v>0.2</v>
      </c>
      <c r="G131" s="126">
        <v>0.1</v>
      </c>
      <c r="H131" s="126">
        <v>15</v>
      </c>
      <c r="I131" s="163">
        <v>0</v>
      </c>
      <c r="J131" s="163">
        <v>0.18</v>
      </c>
      <c r="K131" s="163">
        <v>0</v>
      </c>
      <c r="L131" s="163">
        <v>0</v>
      </c>
    </row>
    <row r="132" spans="1:16" ht="15.75" x14ac:dyDescent="0.25">
      <c r="A132" s="141" t="s">
        <v>20</v>
      </c>
      <c r="B132" s="142" t="s">
        <v>412</v>
      </c>
      <c r="C132" s="130">
        <v>40</v>
      </c>
      <c r="D132" s="130"/>
      <c r="E132" s="141">
        <v>108</v>
      </c>
      <c r="F132" s="141">
        <v>1.6</v>
      </c>
      <c r="G132" s="141">
        <v>0.9</v>
      </c>
      <c r="H132" s="167">
        <v>21.6</v>
      </c>
      <c r="I132" s="163">
        <v>6.6000000000000003E-2</v>
      </c>
      <c r="J132" s="163">
        <v>0</v>
      </c>
      <c r="K132" s="163">
        <v>0</v>
      </c>
      <c r="L132" s="163">
        <v>0.28999999999999998</v>
      </c>
      <c r="P132" s="2"/>
    </row>
    <row r="133" spans="1:16" x14ac:dyDescent="0.25">
      <c r="A133" s="163"/>
      <c r="B133" s="20" t="s">
        <v>38</v>
      </c>
      <c r="C133" s="163">
        <v>100</v>
      </c>
      <c r="D133" s="163"/>
      <c r="E133" s="163">
        <v>36</v>
      </c>
      <c r="F133" s="163">
        <v>0.29599999999999999</v>
      </c>
      <c r="G133" s="163"/>
      <c r="H133" s="166">
        <v>9.4920000000000009</v>
      </c>
      <c r="I133" s="163">
        <v>8.0000000000000002E-3</v>
      </c>
      <c r="J133" s="163">
        <v>3.7</v>
      </c>
      <c r="K133" s="163"/>
      <c r="L133" s="163"/>
      <c r="P133" s="2"/>
    </row>
    <row r="134" spans="1:16" x14ac:dyDescent="0.25">
      <c r="A134" s="163"/>
      <c r="B134" s="20"/>
      <c r="C134" s="163"/>
      <c r="D134" s="163"/>
      <c r="E134" s="163"/>
      <c r="F134" s="163"/>
      <c r="G134" s="163"/>
      <c r="H134" s="166"/>
      <c r="I134" s="163"/>
      <c r="J134" s="163"/>
      <c r="K134" s="163"/>
      <c r="L134" s="163"/>
      <c r="P134" s="2"/>
    </row>
    <row r="135" spans="1:16" x14ac:dyDescent="0.25">
      <c r="A135" s="163"/>
      <c r="B135" s="171" t="s">
        <v>16</v>
      </c>
      <c r="C135" s="165">
        <f>SUM(C129:C134)</f>
        <v>515</v>
      </c>
      <c r="D135" s="165"/>
      <c r="E135" s="165">
        <f>SUM(E129:E134)</f>
        <v>595.58999999999992</v>
      </c>
      <c r="F135" s="165">
        <f t="shared" ref="F135:L135" si="23">SUM(F130:F134)</f>
        <v>18.596</v>
      </c>
      <c r="G135" s="165">
        <f t="shared" si="23"/>
        <v>16.5</v>
      </c>
      <c r="H135" s="165">
        <f t="shared" si="23"/>
        <v>81.091999999999999</v>
      </c>
      <c r="I135" s="165">
        <f t="shared" si="23"/>
        <v>0.15600000000000003</v>
      </c>
      <c r="J135" s="165">
        <f t="shared" si="23"/>
        <v>4.1550000000000002</v>
      </c>
      <c r="K135" s="165">
        <f t="shared" si="23"/>
        <v>0.129</v>
      </c>
      <c r="L135" s="165">
        <f t="shared" si="23"/>
        <v>2.39</v>
      </c>
      <c r="P135" s="2"/>
    </row>
    <row r="136" spans="1:16" x14ac:dyDescent="0.25">
      <c r="A136" s="163"/>
      <c r="B136" s="18" t="s">
        <v>17</v>
      </c>
      <c r="C136" s="163"/>
      <c r="D136" s="163"/>
      <c r="E136" s="163"/>
      <c r="F136" s="163"/>
      <c r="G136" s="163"/>
      <c r="H136" s="166"/>
      <c r="I136" s="163"/>
      <c r="J136" s="163"/>
      <c r="K136" s="163"/>
      <c r="L136" s="163"/>
      <c r="P136" s="2"/>
    </row>
    <row r="137" spans="1:16" x14ac:dyDescent="0.25">
      <c r="A137" s="164" t="s">
        <v>262</v>
      </c>
      <c r="B137" s="164" t="s">
        <v>24</v>
      </c>
      <c r="C137" s="141">
        <v>80</v>
      </c>
      <c r="D137" s="141"/>
      <c r="E137" s="141">
        <v>10</v>
      </c>
      <c r="F137" s="141">
        <v>0.7</v>
      </c>
      <c r="G137" s="141">
        <v>0.1</v>
      </c>
      <c r="H137" s="167">
        <v>2.56</v>
      </c>
      <c r="I137" s="163">
        <v>1.2E-2</v>
      </c>
      <c r="J137" s="163">
        <v>0.995</v>
      </c>
      <c r="K137" s="163"/>
      <c r="L137" s="163"/>
      <c r="P137" s="2"/>
    </row>
    <row r="138" spans="1:16" ht="15.75" x14ac:dyDescent="0.25">
      <c r="A138" s="141" t="s">
        <v>247</v>
      </c>
      <c r="B138" s="164" t="s">
        <v>107</v>
      </c>
      <c r="C138" s="126">
        <v>250</v>
      </c>
      <c r="D138" s="126"/>
      <c r="E138" s="126">
        <v>208</v>
      </c>
      <c r="F138" s="126">
        <v>7</v>
      </c>
      <c r="G138" s="126">
        <v>7.45</v>
      </c>
      <c r="H138" s="126">
        <v>22.92</v>
      </c>
      <c r="I138" s="163">
        <v>0.13</v>
      </c>
      <c r="J138" s="163">
        <v>4.25</v>
      </c>
      <c r="K138" s="163">
        <v>0.05</v>
      </c>
      <c r="L138" s="163">
        <v>1</v>
      </c>
      <c r="P138" s="2"/>
    </row>
    <row r="139" spans="1:16" ht="15.75" x14ac:dyDescent="0.25">
      <c r="A139" s="141" t="s">
        <v>301</v>
      </c>
      <c r="B139" s="125" t="s">
        <v>302</v>
      </c>
      <c r="C139" s="126">
        <v>100</v>
      </c>
      <c r="D139" s="126"/>
      <c r="E139" s="126">
        <v>233.14</v>
      </c>
      <c r="F139" s="126">
        <v>13.3</v>
      </c>
      <c r="G139" s="126">
        <v>17.32</v>
      </c>
      <c r="H139" s="126">
        <v>3.52</v>
      </c>
      <c r="I139" s="163">
        <v>0.1</v>
      </c>
      <c r="J139" s="163">
        <v>3</v>
      </c>
      <c r="K139" s="163">
        <v>0.3</v>
      </c>
      <c r="L139" s="163">
        <v>1.9</v>
      </c>
      <c r="P139" s="2"/>
    </row>
    <row r="140" spans="1:16" ht="15.75" x14ac:dyDescent="0.25">
      <c r="A140" s="141" t="s">
        <v>368</v>
      </c>
      <c r="B140" s="125" t="s">
        <v>104</v>
      </c>
      <c r="C140" s="126">
        <v>150</v>
      </c>
      <c r="D140" s="126"/>
      <c r="E140" s="126">
        <v>102</v>
      </c>
      <c r="F140" s="126">
        <v>3.28</v>
      </c>
      <c r="G140" s="126">
        <v>4.7300000000000004</v>
      </c>
      <c r="H140" s="126">
        <v>24.4</v>
      </c>
      <c r="I140" s="141">
        <v>0.13</v>
      </c>
      <c r="J140" s="141">
        <v>7.35</v>
      </c>
      <c r="K140" s="141">
        <v>2.3E-2</v>
      </c>
      <c r="L140" s="141">
        <v>2.5</v>
      </c>
      <c r="P140" s="2"/>
    </row>
    <row r="141" spans="1:16" ht="15.75" x14ac:dyDescent="0.25">
      <c r="A141" s="124" t="s">
        <v>350</v>
      </c>
      <c r="B141" s="125" t="s">
        <v>331</v>
      </c>
      <c r="C141" s="126">
        <v>200</v>
      </c>
      <c r="D141" s="126"/>
      <c r="E141" s="126">
        <v>72</v>
      </c>
      <c r="F141" s="126">
        <v>0.12</v>
      </c>
      <c r="G141" s="126">
        <v>0</v>
      </c>
      <c r="H141" s="126">
        <v>31.6</v>
      </c>
      <c r="I141" s="163">
        <v>0.02</v>
      </c>
      <c r="J141" s="163">
        <v>0.89</v>
      </c>
      <c r="K141" s="163">
        <v>0</v>
      </c>
      <c r="L141" s="163">
        <v>0</v>
      </c>
      <c r="P141" s="2"/>
    </row>
    <row r="142" spans="1:16" ht="15.75" x14ac:dyDescent="0.25">
      <c r="A142" s="141" t="s">
        <v>20</v>
      </c>
      <c r="B142" s="142" t="s">
        <v>411</v>
      </c>
      <c r="C142" s="130">
        <v>40</v>
      </c>
      <c r="D142" s="130"/>
      <c r="E142" s="141">
        <v>108</v>
      </c>
      <c r="F142" s="141">
        <v>1.6</v>
      </c>
      <c r="G142" s="141">
        <v>0.9</v>
      </c>
      <c r="H142" s="167">
        <v>21.6</v>
      </c>
      <c r="I142" s="163">
        <v>6.6000000000000003E-2</v>
      </c>
      <c r="J142" s="163">
        <v>0</v>
      </c>
      <c r="K142" s="163">
        <v>0</v>
      </c>
      <c r="L142" s="163">
        <v>0.28999999999999998</v>
      </c>
      <c r="P142" s="2"/>
    </row>
    <row r="143" spans="1:16" x14ac:dyDescent="0.25">
      <c r="A143" s="141"/>
      <c r="B143" s="164" t="s">
        <v>30</v>
      </c>
      <c r="C143" s="141">
        <v>200</v>
      </c>
      <c r="D143" s="141"/>
      <c r="E143" s="141">
        <v>70</v>
      </c>
      <c r="F143" s="141">
        <v>0.3</v>
      </c>
      <c r="G143" s="141">
        <v>0.2</v>
      </c>
      <c r="H143" s="167">
        <v>16.3</v>
      </c>
      <c r="I143" s="163">
        <v>3.2000000000000001E-2</v>
      </c>
      <c r="J143" s="163">
        <v>1.0999999999999999E-2</v>
      </c>
      <c r="K143" s="163">
        <v>0</v>
      </c>
      <c r="L143" s="163">
        <v>0</v>
      </c>
      <c r="P143" s="2"/>
    </row>
    <row r="144" spans="1:16" x14ac:dyDescent="0.25">
      <c r="A144" s="141"/>
      <c r="B144" s="171" t="s">
        <v>77</v>
      </c>
      <c r="C144" s="165">
        <f>SUM(C137:C143)</f>
        <v>1020</v>
      </c>
      <c r="D144" s="165"/>
      <c r="E144" s="165">
        <f>SUM(E137:E143)</f>
        <v>803.14</v>
      </c>
      <c r="F144" s="165">
        <f t="shared" ref="F144:L144" si="24">SUM(F137:F143)</f>
        <v>26.300000000000004</v>
      </c>
      <c r="G144" s="165">
        <f t="shared" si="24"/>
        <v>30.7</v>
      </c>
      <c r="H144" s="165">
        <f t="shared" si="24"/>
        <v>122.89999999999999</v>
      </c>
      <c r="I144" s="165">
        <f t="shared" si="24"/>
        <v>0.49</v>
      </c>
      <c r="J144" s="165">
        <f t="shared" si="24"/>
        <v>16.495999999999999</v>
      </c>
      <c r="K144" s="165">
        <f t="shared" si="24"/>
        <v>0.373</v>
      </c>
      <c r="L144" s="165">
        <f t="shared" si="24"/>
        <v>5.69</v>
      </c>
      <c r="P144" s="2"/>
    </row>
    <row r="145" spans="1:16" x14ac:dyDescent="0.25">
      <c r="A145" s="22"/>
      <c r="B145" s="94" t="s">
        <v>31</v>
      </c>
      <c r="C145" s="165">
        <f t="shared" ref="C145" si="25">C144+C135</f>
        <v>1535</v>
      </c>
      <c r="D145" s="165"/>
      <c r="E145" s="165">
        <f>E144+E135</f>
        <v>1398.73</v>
      </c>
      <c r="F145" s="165">
        <f t="shared" ref="F145:L145" si="26">F144+F135</f>
        <v>44.896000000000001</v>
      </c>
      <c r="G145" s="165">
        <f t="shared" si="26"/>
        <v>47.2</v>
      </c>
      <c r="H145" s="165">
        <f t="shared" si="26"/>
        <v>203.99199999999999</v>
      </c>
      <c r="I145" s="165">
        <f t="shared" si="26"/>
        <v>0.64600000000000002</v>
      </c>
      <c r="J145" s="165">
        <f t="shared" si="26"/>
        <v>20.651</v>
      </c>
      <c r="K145" s="165">
        <f t="shared" si="26"/>
        <v>0.502</v>
      </c>
      <c r="L145" s="165">
        <f t="shared" si="26"/>
        <v>8.08</v>
      </c>
      <c r="P145" s="2"/>
    </row>
    <row r="146" spans="1:16" x14ac:dyDescent="0.25">
      <c r="A146" s="1"/>
      <c r="B146" s="111" t="s">
        <v>415</v>
      </c>
      <c r="C146" s="165">
        <v>1200</v>
      </c>
      <c r="D146" s="165"/>
      <c r="E146" s="165">
        <v>1415</v>
      </c>
      <c r="F146" s="165">
        <v>46.2</v>
      </c>
      <c r="G146" s="165">
        <v>47.4</v>
      </c>
      <c r="H146" s="165">
        <v>201</v>
      </c>
      <c r="I146" s="93"/>
      <c r="J146" s="93"/>
      <c r="K146" s="93"/>
      <c r="L146" s="93"/>
      <c r="P146" s="2"/>
    </row>
    <row r="147" spans="1:16" x14ac:dyDescent="0.25">
      <c r="A147" s="25"/>
      <c r="B147" s="222" t="s">
        <v>437</v>
      </c>
      <c r="C147" s="223"/>
      <c r="D147" s="223"/>
      <c r="E147" s="223"/>
      <c r="F147" s="223"/>
      <c r="G147" s="223"/>
      <c r="H147" s="167"/>
      <c r="I147" s="210"/>
      <c r="J147" s="210"/>
      <c r="K147" s="211"/>
      <c r="L147" s="25"/>
      <c r="M147" s="105"/>
      <c r="P147" s="2"/>
    </row>
    <row r="148" spans="1:16" x14ac:dyDescent="0.25">
      <c r="A148" s="23"/>
      <c r="B148" s="240" t="s">
        <v>10</v>
      </c>
      <c r="C148" s="241"/>
      <c r="D148" s="241"/>
      <c r="E148" s="241"/>
      <c r="F148" s="241"/>
      <c r="G148" s="241"/>
      <c r="H148" s="209"/>
      <c r="I148" s="224" t="s">
        <v>171</v>
      </c>
      <c r="J148" s="224" t="s">
        <v>172</v>
      </c>
      <c r="K148" s="224" t="s">
        <v>173</v>
      </c>
      <c r="L148" s="224" t="s">
        <v>174</v>
      </c>
      <c r="M148" s="105"/>
      <c r="P148" s="2"/>
    </row>
    <row r="149" spans="1:16" x14ac:dyDescent="0.25">
      <c r="A149" s="141" t="s">
        <v>405</v>
      </c>
      <c r="B149" s="164" t="s">
        <v>80</v>
      </c>
      <c r="C149" s="141">
        <v>40</v>
      </c>
      <c r="D149" s="164"/>
      <c r="E149" s="141">
        <v>64</v>
      </c>
      <c r="F149" s="141">
        <v>5.16</v>
      </c>
      <c r="G149" s="141">
        <v>4.6399999999999997</v>
      </c>
      <c r="H149" s="167">
        <v>0.32</v>
      </c>
      <c r="I149" s="141">
        <v>2.3E-2</v>
      </c>
      <c r="J149" s="141"/>
      <c r="K149" s="141">
        <v>0.16200000000000001</v>
      </c>
      <c r="L149" s="141"/>
      <c r="P149" s="2"/>
    </row>
    <row r="150" spans="1:16" ht="15.75" x14ac:dyDescent="0.25">
      <c r="A150" s="141" t="s">
        <v>369</v>
      </c>
      <c r="B150" s="125" t="s">
        <v>274</v>
      </c>
      <c r="C150" s="126">
        <v>210</v>
      </c>
      <c r="D150" s="126"/>
      <c r="E150" s="126">
        <v>265.8</v>
      </c>
      <c r="F150" s="126">
        <v>6.12</v>
      </c>
      <c r="G150" s="126">
        <v>17.7</v>
      </c>
      <c r="H150" s="126">
        <v>28.6</v>
      </c>
      <c r="I150" s="163">
        <v>0.4</v>
      </c>
      <c r="J150" s="163">
        <v>1.6</v>
      </c>
      <c r="K150" s="163">
        <v>0.2</v>
      </c>
      <c r="L150" s="163">
        <v>1.2</v>
      </c>
      <c r="M150" s="105"/>
      <c r="P150" s="2"/>
    </row>
    <row r="151" spans="1:16" ht="15.75" x14ac:dyDescent="0.25">
      <c r="A151" s="132" t="s">
        <v>358</v>
      </c>
      <c r="B151" s="139" t="s">
        <v>330</v>
      </c>
      <c r="C151" s="126">
        <v>200</v>
      </c>
      <c r="D151" s="126"/>
      <c r="E151" s="126">
        <v>40</v>
      </c>
      <c r="F151" s="126">
        <v>0.3</v>
      </c>
      <c r="G151" s="126">
        <v>0.1</v>
      </c>
      <c r="H151" s="126">
        <v>9.3000000000000007</v>
      </c>
      <c r="I151" s="141">
        <v>0.06</v>
      </c>
      <c r="J151" s="141">
        <v>6</v>
      </c>
      <c r="K151" s="141">
        <v>0.1</v>
      </c>
      <c r="L151" s="141"/>
      <c r="M151" s="105"/>
      <c r="P151" s="2"/>
    </row>
    <row r="152" spans="1:16" ht="15.75" x14ac:dyDescent="0.25">
      <c r="A152" s="186" t="s">
        <v>20</v>
      </c>
      <c r="B152" s="142" t="s">
        <v>412</v>
      </c>
      <c r="C152" s="130">
        <v>40</v>
      </c>
      <c r="D152" s="130"/>
      <c r="E152" s="141">
        <v>108</v>
      </c>
      <c r="F152" s="141">
        <v>1.6</v>
      </c>
      <c r="G152" s="141">
        <v>0.9</v>
      </c>
      <c r="H152" s="167">
        <v>21.6</v>
      </c>
      <c r="I152" s="141">
        <v>6.6000000000000003E-2</v>
      </c>
      <c r="J152" s="141">
        <v>0</v>
      </c>
      <c r="K152" s="141">
        <v>0</v>
      </c>
      <c r="L152" s="141">
        <v>0.28999999999999998</v>
      </c>
      <c r="M152" s="105"/>
      <c r="P152" s="2"/>
    </row>
    <row r="153" spans="1:16" x14ac:dyDescent="0.25">
      <c r="A153" s="22"/>
      <c r="B153" s="164" t="s">
        <v>417</v>
      </c>
      <c r="C153" s="141">
        <v>100</v>
      </c>
      <c r="D153" s="164"/>
      <c r="E153" s="141">
        <v>21</v>
      </c>
      <c r="F153" s="141">
        <v>0.66600000000000004</v>
      </c>
      <c r="G153" s="141">
        <v>0</v>
      </c>
      <c r="H153" s="167">
        <v>7.056</v>
      </c>
      <c r="I153" s="141">
        <v>3.2000000000000001E-2</v>
      </c>
      <c r="J153" s="141">
        <v>17.073</v>
      </c>
      <c r="K153" s="141">
        <v>0</v>
      </c>
      <c r="L153" s="141">
        <v>0</v>
      </c>
      <c r="M153" s="105"/>
      <c r="P153" s="2"/>
    </row>
    <row r="154" spans="1:16" x14ac:dyDescent="0.25">
      <c r="A154" s="23"/>
      <c r="B154" s="171" t="s">
        <v>16</v>
      </c>
      <c r="C154" s="165">
        <f>SUM(C149:C153)</f>
        <v>590</v>
      </c>
      <c r="D154" s="218"/>
      <c r="E154" s="165">
        <f>SUM(E149:E153)</f>
        <v>498.8</v>
      </c>
      <c r="F154" s="165">
        <f t="shared" ref="F154:L154" si="27">SUM(F149:F153)</f>
        <v>13.846000000000002</v>
      </c>
      <c r="G154" s="165">
        <f t="shared" si="27"/>
        <v>23.34</v>
      </c>
      <c r="H154" s="165">
        <f t="shared" si="27"/>
        <v>66.876000000000005</v>
      </c>
      <c r="I154" s="165">
        <f t="shared" si="27"/>
        <v>0.58100000000000007</v>
      </c>
      <c r="J154" s="165">
        <f t="shared" si="27"/>
        <v>24.673000000000002</v>
      </c>
      <c r="K154" s="165">
        <f t="shared" si="27"/>
        <v>0.46199999999999997</v>
      </c>
      <c r="L154" s="165">
        <f t="shared" si="27"/>
        <v>1.49</v>
      </c>
      <c r="M154" s="105"/>
      <c r="P154" s="2"/>
    </row>
    <row r="155" spans="1:16" x14ac:dyDescent="0.25">
      <c r="A155" s="23"/>
      <c r="B155" s="26" t="s">
        <v>17</v>
      </c>
      <c r="C155" s="22"/>
      <c r="D155" s="23"/>
      <c r="E155" s="22"/>
      <c r="F155" s="22"/>
      <c r="G155" s="22"/>
      <c r="H155" s="215"/>
      <c r="I155" s="186"/>
      <c r="J155" s="186"/>
      <c r="K155" s="186"/>
      <c r="L155" s="186"/>
      <c r="P155" s="2"/>
    </row>
    <row r="156" spans="1:16" x14ac:dyDescent="0.25">
      <c r="A156" s="141" t="s">
        <v>355</v>
      </c>
      <c r="B156" s="164" t="s">
        <v>162</v>
      </c>
      <c r="C156" s="141">
        <v>100</v>
      </c>
      <c r="D156" s="141"/>
      <c r="E156" s="141">
        <v>84</v>
      </c>
      <c r="F156" s="141">
        <v>1.4</v>
      </c>
      <c r="G156" s="141">
        <v>5</v>
      </c>
      <c r="H156" s="167">
        <v>9.1999999999999993</v>
      </c>
      <c r="I156" s="163">
        <v>2.1999999999999999E-2</v>
      </c>
      <c r="J156" s="163">
        <v>5.6909999999999998</v>
      </c>
      <c r="K156" s="163"/>
      <c r="L156" s="163"/>
    </row>
    <row r="157" spans="1:16" ht="30" x14ac:dyDescent="0.25">
      <c r="A157" s="177" t="s">
        <v>245</v>
      </c>
      <c r="B157" s="170" t="s">
        <v>71</v>
      </c>
      <c r="C157" s="126">
        <v>250</v>
      </c>
      <c r="D157" s="126"/>
      <c r="E157" s="126">
        <v>192.07</v>
      </c>
      <c r="F157" s="126">
        <v>10.210000000000001</v>
      </c>
      <c r="G157" s="126">
        <v>11.3</v>
      </c>
      <c r="H157" s="126">
        <v>19.579999999999998</v>
      </c>
      <c r="I157" s="163">
        <v>0.12</v>
      </c>
      <c r="J157" s="163">
        <v>12.7</v>
      </c>
      <c r="K157" s="163">
        <v>1</v>
      </c>
      <c r="L157" s="163">
        <v>1.5</v>
      </c>
      <c r="M157" s="105"/>
    </row>
    <row r="158" spans="1:16" x14ac:dyDescent="0.25">
      <c r="A158" s="141" t="s">
        <v>327</v>
      </c>
      <c r="B158" s="164" t="s">
        <v>111</v>
      </c>
      <c r="C158" s="163">
        <v>100</v>
      </c>
      <c r="D158" s="163"/>
      <c r="E158" s="163">
        <v>224</v>
      </c>
      <c r="F158" s="163">
        <v>8.16</v>
      </c>
      <c r="G158" s="163">
        <v>9.11</v>
      </c>
      <c r="H158" s="166">
        <v>8.7899999999999991</v>
      </c>
      <c r="I158" s="163">
        <v>0.08</v>
      </c>
      <c r="J158" s="163">
        <v>2.9</v>
      </c>
      <c r="K158" s="163">
        <v>0.1</v>
      </c>
      <c r="L158" s="163">
        <v>1.2</v>
      </c>
      <c r="M158" s="105"/>
    </row>
    <row r="159" spans="1:16" ht="15.75" x14ac:dyDescent="0.25">
      <c r="A159" s="127" t="s">
        <v>289</v>
      </c>
      <c r="B159" s="125" t="s">
        <v>290</v>
      </c>
      <c r="C159" s="126">
        <v>150</v>
      </c>
      <c r="D159" s="126"/>
      <c r="E159" s="126">
        <v>215</v>
      </c>
      <c r="F159" s="126">
        <v>5.64</v>
      </c>
      <c r="G159" s="126">
        <v>5.01</v>
      </c>
      <c r="H159" s="126">
        <v>35.950000000000003</v>
      </c>
      <c r="I159" s="186">
        <v>0.12</v>
      </c>
      <c r="J159" s="186">
        <v>0</v>
      </c>
      <c r="K159" s="186">
        <v>9.0999999999999998E-2</v>
      </c>
      <c r="L159" s="186">
        <v>0.57999999999999996</v>
      </c>
      <c r="M159" s="105"/>
    </row>
    <row r="160" spans="1:16" ht="15.75" x14ac:dyDescent="0.25">
      <c r="A160" s="140" t="s">
        <v>366</v>
      </c>
      <c r="B160" s="125" t="s">
        <v>333</v>
      </c>
      <c r="C160" s="126">
        <v>200</v>
      </c>
      <c r="D160" s="126"/>
      <c r="E160" s="126">
        <v>88</v>
      </c>
      <c r="F160" s="126">
        <v>0</v>
      </c>
      <c r="G160" s="126">
        <v>0</v>
      </c>
      <c r="H160" s="126">
        <v>21.8</v>
      </c>
      <c r="I160" s="186">
        <v>0</v>
      </c>
      <c r="J160" s="186">
        <v>15</v>
      </c>
      <c r="K160" s="186">
        <v>0</v>
      </c>
      <c r="L160" s="186">
        <v>0</v>
      </c>
      <c r="M160" s="105"/>
    </row>
    <row r="161" spans="1:13" ht="15.75" x14ac:dyDescent="0.25">
      <c r="A161" s="22"/>
      <c r="B161" s="142" t="s">
        <v>411</v>
      </c>
      <c r="C161" s="130">
        <v>40</v>
      </c>
      <c r="D161" s="130"/>
      <c r="E161" s="141">
        <v>108</v>
      </c>
      <c r="F161" s="141">
        <v>1.6</v>
      </c>
      <c r="G161" s="141">
        <v>0.9</v>
      </c>
      <c r="H161" s="167">
        <v>21.6</v>
      </c>
      <c r="I161" s="186">
        <v>6.6000000000000003E-2</v>
      </c>
      <c r="J161" s="186">
        <v>0</v>
      </c>
      <c r="K161" s="186">
        <v>0</v>
      </c>
      <c r="L161" s="186">
        <v>0.28999999999999998</v>
      </c>
      <c r="M161" s="105"/>
    </row>
    <row r="162" spans="1:13" x14ac:dyDescent="0.25">
      <c r="A162" s="22" t="s">
        <v>20</v>
      </c>
      <c r="B162" s="23" t="s">
        <v>30</v>
      </c>
      <c r="C162" s="22">
        <v>200</v>
      </c>
      <c r="D162" s="23"/>
      <c r="E162" s="22">
        <v>94</v>
      </c>
      <c r="F162" s="22">
        <v>1</v>
      </c>
      <c r="G162" s="22"/>
      <c r="H162" s="215">
        <v>21.2</v>
      </c>
      <c r="I162" s="186">
        <v>3.2000000000000001E-2</v>
      </c>
      <c r="J162" s="186">
        <v>1.0999999999999999E-2</v>
      </c>
      <c r="K162" s="186">
        <v>0</v>
      </c>
      <c r="L162" s="186">
        <v>0</v>
      </c>
      <c r="M162" s="105"/>
    </row>
    <row r="163" spans="1:13" x14ac:dyDescent="0.25">
      <c r="A163" s="22"/>
      <c r="B163" s="94" t="s">
        <v>16</v>
      </c>
      <c r="C163" s="192">
        <f>SUM(C156:C162)</f>
        <v>1040</v>
      </c>
      <c r="D163" s="94"/>
      <c r="E163" s="192">
        <f>SUM(E156:E162)</f>
        <v>1005.0699999999999</v>
      </c>
      <c r="F163" s="192">
        <f t="shared" ref="F163:L163" si="28">SUM(F156:F162)</f>
        <v>28.010000000000005</v>
      </c>
      <c r="G163" s="192">
        <f t="shared" si="28"/>
        <v>31.32</v>
      </c>
      <c r="H163" s="192">
        <f t="shared" si="28"/>
        <v>138.11999999999998</v>
      </c>
      <c r="I163" s="192">
        <f t="shared" si="28"/>
        <v>0.43999999999999995</v>
      </c>
      <c r="J163" s="192">
        <f t="shared" si="28"/>
        <v>36.302</v>
      </c>
      <c r="K163" s="192">
        <f t="shared" si="28"/>
        <v>1.1910000000000001</v>
      </c>
      <c r="L163" s="192">
        <f t="shared" si="28"/>
        <v>3.5700000000000003</v>
      </c>
      <c r="M163" s="105"/>
    </row>
    <row r="164" spans="1:13" x14ac:dyDescent="0.25">
      <c r="A164" s="23"/>
      <c r="B164" s="94" t="s">
        <v>31</v>
      </c>
      <c r="C164" s="192">
        <f t="shared" ref="C164" si="29">C163+C154</f>
        <v>1630</v>
      </c>
      <c r="D164" s="94"/>
      <c r="E164" s="94">
        <f>E163+E154</f>
        <v>1503.87</v>
      </c>
      <c r="F164" s="94">
        <f t="shared" ref="F164:L164" si="30">F163+F154</f>
        <v>41.856000000000009</v>
      </c>
      <c r="G164" s="94">
        <f t="shared" si="30"/>
        <v>54.66</v>
      </c>
      <c r="H164" s="94">
        <f t="shared" si="30"/>
        <v>204.99599999999998</v>
      </c>
      <c r="I164" s="94">
        <f t="shared" si="30"/>
        <v>1.0209999999999999</v>
      </c>
      <c r="J164" s="94">
        <f t="shared" si="30"/>
        <v>60.975000000000001</v>
      </c>
      <c r="K164" s="94">
        <f t="shared" si="30"/>
        <v>1.653</v>
      </c>
      <c r="L164" s="94">
        <f t="shared" si="30"/>
        <v>5.0600000000000005</v>
      </c>
      <c r="M164" s="105"/>
    </row>
    <row r="165" spans="1:13" x14ac:dyDescent="0.25">
      <c r="A165" s="50"/>
      <c r="B165" s="111" t="s">
        <v>415</v>
      </c>
      <c r="C165" s="165">
        <v>1200</v>
      </c>
      <c r="D165" s="165"/>
      <c r="E165" s="165">
        <v>1415</v>
      </c>
      <c r="F165" s="165">
        <v>46.2</v>
      </c>
      <c r="G165" s="165">
        <v>47.4</v>
      </c>
      <c r="H165" s="165">
        <v>201</v>
      </c>
      <c r="I165" s="93"/>
      <c r="J165" s="93"/>
      <c r="K165" s="93"/>
      <c r="L165" s="93"/>
      <c r="M165" s="105"/>
    </row>
    <row r="166" spans="1:13" x14ac:dyDescent="0.25">
      <c r="A166" s="249" t="s">
        <v>438</v>
      </c>
      <c r="B166" s="251"/>
      <c r="C166" s="251"/>
      <c r="D166" s="251"/>
      <c r="E166" s="251"/>
      <c r="F166" s="251"/>
      <c r="G166" s="251"/>
      <c r="H166" s="209"/>
      <c r="I166" s="210"/>
      <c r="J166" s="210"/>
      <c r="K166" s="211"/>
      <c r="L166" s="25"/>
      <c r="M166" s="105"/>
    </row>
    <row r="167" spans="1:13" x14ac:dyDescent="0.25">
      <c r="A167" s="23"/>
      <c r="B167" s="240" t="s">
        <v>10</v>
      </c>
      <c r="C167" s="241"/>
      <c r="D167" s="241"/>
      <c r="E167" s="241"/>
      <c r="F167" s="241"/>
      <c r="G167" s="241"/>
      <c r="H167" s="209"/>
      <c r="I167" s="224" t="s">
        <v>171</v>
      </c>
      <c r="J167" s="224" t="s">
        <v>172</v>
      </c>
      <c r="K167" s="224" t="s">
        <v>173</v>
      </c>
      <c r="L167" s="224" t="s">
        <v>174</v>
      </c>
      <c r="M167" s="105"/>
    </row>
    <row r="168" spans="1:13" ht="15.75" x14ac:dyDescent="0.25">
      <c r="A168" s="126" t="s">
        <v>297</v>
      </c>
      <c r="B168" s="125" t="s">
        <v>422</v>
      </c>
      <c r="C168" s="126">
        <v>100</v>
      </c>
      <c r="D168" s="126"/>
      <c r="E168" s="126">
        <v>192</v>
      </c>
      <c r="F168" s="126">
        <v>11.55</v>
      </c>
      <c r="G168" s="126">
        <v>10.35</v>
      </c>
      <c r="H168" s="126">
        <v>11.7</v>
      </c>
      <c r="I168" s="186">
        <v>0.24</v>
      </c>
      <c r="J168" s="186">
        <v>0.16</v>
      </c>
      <c r="K168" s="186">
        <v>0</v>
      </c>
      <c r="L168" s="186">
        <v>0</v>
      </c>
      <c r="M168" s="105"/>
    </row>
    <row r="169" spans="1:13" ht="15.75" x14ac:dyDescent="0.25">
      <c r="A169" s="127" t="s">
        <v>284</v>
      </c>
      <c r="B169" s="125" t="s">
        <v>27</v>
      </c>
      <c r="C169" s="126">
        <v>150</v>
      </c>
      <c r="D169" s="126"/>
      <c r="E169" s="126">
        <v>228</v>
      </c>
      <c r="F169" s="126">
        <v>3.81</v>
      </c>
      <c r="G169" s="126">
        <v>6.109</v>
      </c>
      <c r="H169" s="126">
        <v>38.61</v>
      </c>
      <c r="I169" s="186">
        <v>2.4E-2</v>
      </c>
      <c r="J169" s="186"/>
      <c r="K169" s="186">
        <v>1.7000000000000001E-2</v>
      </c>
      <c r="L169" s="186">
        <v>2.5</v>
      </c>
      <c r="M169" s="105"/>
    </row>
    <row r="170" spans="1:13" ht="15.75" x14ac:dyDescent="0.25">
      <c r="A170" s="140" t="s">
        <v>359</v>
      </c>
      <c r="B170" s="125" t="s">
        <v>58</v>
      </c>
      <c r="C170" s="126">
        <v>200</v>
      </c>
      <c r="D170" s="126"/>
      <c r="E170" s="126">
        <v>64</v>
      </c>
      <c r="F170" s="126">
        <v>1.6</v>
      </c>
      <c r="G170" s="126">
        <v>1.3</v>
      </c>
      <c r="H170" s="126">
        <v>17.3</v>
      </c>
      <c r="I170" s="186">
        <v>0.02</v>
      </c>
      <c r="J170" s="186">
        <v>0.6</v>
      </c>
      <c r="K170" s="186">
        <v>0.01</v>
      </c>
      <c r="L170" s="186">
        <v>0.03</v>
      </c>
      <c r="M170" s="105"/>
    </row>
    <row r="171" spans="1:13" ht="15.75" x14ac:dyDescent="0.25">
      <c r="A171" s="22"/>
      <c r="B171" s="142" t="s">
        <v>412</v>
      </c>
      <c r="C171" s="130">
        <v>40</v>
      </c>
      <c r="D171" s="130"/>
      <c r="E171" s="141">
        <v>108</v>
      </c>
      <c r="F171" s="141">
        <v>1.6</v>
      </c>
      <c r="G171" s="141">
        <v>0.9</v>
      </c>
      <c r="H171" s="167">
        <v>21.6</v>
      </c>
      <c r="I171" s="186">
        <v>6.6000000000000003E-2</v>
      </c>
      <c r="J171" s="186">
        <v>0</v>
      </c>
      <c r="K171" s="186">
        <v>0</v>
      </c>
      <c r="L171" s="186">
        <v>0.28999999999999998</v>
      </c>
      <c r="M171" s="105"/>
    </row>
    <row r="172" spans="1:13" x14ac:dyDescent="0.25">
      <c r="A172" s="22"/>
      <c r="B172" s="25" t="s">
        <v>417</v>
      </c>
      <c r="C172" s="22">
        <v>100</v>
      </c>
      <c r="D172" s="23"/>
      <c r="E172" s="22">
        <v>91</v>
      </c>
      <c r="F172" s="22">
        <v>1.5</v>
      </c>
      <c r="G172" s="22"/>
      <c r="H172" s="215">
        <v>22.4</v>
      </c>
      <c r="I172" s="186">
        <v>5.5E-2</v>
      </c>
      <c r="J172" s="186">
        <v>8.1300000000000008</v>
      </c>
      <c r="K172" s="186">
        <v>0.04</v>
      </c>
      <c r="L172" s="186"/>
      <c r="M172" s="105"/>
    </row>
    <row r="173" spans="1:13" x14ac:dyDescent="0.25">
      <c r="A173" s="22"/>
      <c r="B173" s="23"/>
      <c r="C173" s="22"/>
      <c r="D173" s="23"/>
      <c r="E173" s="22"/>
      <c r="F173" s="22"/>
      <c r="G173" s="22"/>
      <c r="H173" s="215"/>
      <c r="I173" s="186"/>
      <c r="J173" s="186"/>
      <c r="K173" s="186"/>
      <c r="L173" s="186"/>
      <c r="M173" s="105"/>
    </row>
    <row r="174" spans="1:13" x14ac:dyDescent="0.25">
      <c r="A174" s="22"/>
      <c r="B174" s="94" t="s">
        <v>16</v>
      </c>
      <c r="C174" s="192">
        <f>SUM(C168:C173)</f>
        <v>590</v>
      </c>
      <c r="D174" s="191"/>
      <c r="E174" s="192">
        <f t="shared" ref="E174:L174" si="31">SUM(E168:E173)</f>
        <v>683</v>
      </c>
      <c r="F174" s="192">
        <f t="shared" si="31"/>
        <v>20.060000000000002</v>
      </c>
      <c r="G174" s="192">
        <f t="shared" si="31"/>
        <v>18.658999999999999</v>
      </c>
      <c r="H174" s="192">
        <f t="shared" si="31"/>
        <v>111.61000000000001</v>
      </c>
      <c r="I174" s="192">
        <f t="shared" si="31"/>
        <v>0.40500000000000003</v>
      </c>
      <c r="J174" s="192">
        <f t="shared" si="31"/>
        <v>8.89</v>
      </c>
      <c r="K174" s="192">
        <f t="shared" si="31"/>
        <v>6.7000000000000004E-2</v>
      </c>
      <c r="L174" s="192">
        <f t="shared" si="31"/>
        <v>2.82</v>
      </c>
      <c r="M174" s="105"/>
    </row>
    <row r="175" spans="1:13" x14ac:dyDescent="0.25">
      <c r="A175" s="22"/>
      <c r="B175" s="26" t="s">
        <v>17</v>
      </c>
      <c r="C175" s="22"/>
      <c r="D175" s="24"/>
      <c r="E175" s="22"/>
      <c r="F175" s="22"/>
      <c r="G175" s="22"/>
      <c r="H175" s="215"/>
      <c r="I175" s="186"/>
      <c r="J175" s="186"/>
      <c r="K175" s="186"/>
      <c r="L175" s="186"/>
      <c r="M175" s="105"/>
    </row>
    <row r="176" spans="1:13" ht="15.75" x14ac:dyDescent="0.25">
      <c r="A176" s="136" t="s">
        <v>262</v>
      </c>
      <c r="B176" s="216" t="s">
        <v>418</v>
      </c>
      <c r="C176" s="126">
        <v>100</v>
      </c>
      <c r="D176" s="126"/>
      <c r="E176" s="126">
        <v>18</v>
      </c>
      <c r="F176" s="126">
        <v>0.88</v>
      </c>
      <c r="G176" s="126">
        <v>0.2</v>
      </c>
      <c r="H176" s="126">
        <v>3.92</v>
      </c>
      <c r="I176" s="186">
        <v>1.2E-2</v>
      </c>
      <c r="J176" s="186">
        <v>0.99199999999999999</v>
      </c>
      <c r="K176" s="186"/>
      <c r="L176" s="186"/>
    </row>
    <row r="177" spans="1:13" ht="15.75" x14ac:dyDescent="0.25">
      <c r="A177" s="124" t="s">
        <v>243</v>
      </c>
      <c r="B177" s="125" t="s">
        <v>244</v>
      </c>
      <c r="C177" s="126">
        <v>250</v>
      </c>
      <c r="D177" s="126"/>
      <c r="E177" s="126">
        <v>151.30000000000001</v>
      </c>
      <c r="F177" s="126">
        <v>8.06</v>
      </c>
      <c r="G177" s="126">
        <v>8.1</v>
      </c>
      <c r="H177" s="126">
        <v>11.32</v>
      </c>
      <c r="I177" s="186">
        <v>0.06</v>
      </c>
      <c r="J177" s="186">
        <v>10.7</v>
      </c>
      <c r="K177" s="186">
        <v>0.01</v>
      </c>
      <c r="L177" s="186">
        <v>0.5</v>
      </c>
      <c r="M177" s="105"/>
    </row>
    <row r="178" spans="1:13" ht="15.75" x14ac:dyDescent="0.25">
      <c r="A178" s="128" t="s">
        <v>308</v>
      </c>
      <c r="B178" s="146" t="s">
        <v>310</v>
      </c>
      <c r="C178" s="130">
        <v>150</v>
      </c>
      <c r="D178" s="130"/>
      <c r="E178" s="130">
        <v>194.12</v>
      </c>
      <c r="F178" s="130">
        <v>20.38</v>
      </c>
      <c r="G178" s="130">
        <v>15.8</v>
      </c>
      <c r="H178" s="130">
        <v>15.84</v>
      </c>
      <c r="I178" s="186">
        <v>0.03</v>
      </c>
      <c r="J178" s="186">
        <v>1.92</v>
      </c>
      <c r="K178" s="186">
        <v>0.17</v>
      </c>
      <c r="L178" s="186">
        <v>1.42</v>
      </c>
      <c r="M178" s="105"/>
    </row>
    <row r="179" spans="1:13" ht="15.75" x14ac:dyDescent="0.25">
      <c r="A179" s="132" t="s">
        <v>365</v>
      </c>
      <c r="B179" s="125" t="s">
        <v>332</v>
      </c>
      <c r="C179" s="126">
        <v>200</v>
      </c>
      <c r="D179" s="126"/>
      <c r="E179" s="126">
        <v>76</v>
      </c>
      <c r="F179" s="126">
        <v>0</v>
      </c>
      <c r="G179" s="126">
        <v>0</v>
      </c>
      <c r="H179" s="126">
        <v>19</v>
      </c>
      <c r="I179" s="186">
        <v>0</v>
      </c>
      <c r="J179" s="186">
        <v>15</v>
      </c>
      <c r="K179" s="186">
        <v>0</v>
      </c>
      <c r="L179" s="186">
        <v>0</v>
      </c>
      <c r="M179" s="105"/>
    </row>
    <row r="180" spans="1:13" ht="15.75" x14ac:dyDescent="0.25">
      <c r="A180" s="22"/>
      <c r="B180" s="142" t="s">
        <v>411</v>
      </c>
      <c r="C180" s="130">
        <v>70</v>
      </c>
      <c r="D180" s="150"/>
      <c r="E180" s="141">
        <v>145</v>
      </c>
      <c r="F180" s="141">
        <v>3.6</v>
      </c>
      <c r="G180" s="141">
        <v>2.48</v>
      </c>
      <c r="H180" s="167">
        <v>29.69</v>
      </c>
      <c r="I180" s="186">
        <v>6.6000000000000003E-2</v>
      </c>
      <c r="J180" s="186">
        <v>0</v>
      </c>
      <c r="K180" s="186">
        <v>0</v>
      </c>
      <c r="L180" s="186">
        <v>0.28999999999999998</v>
      </c>
      <c r="M180" s="105"/>
    </row>
    <row r="181" spans="1:13" x14ac:dyDescent="0.25">
      <c r="A181" s="22" t="s">
        <v>20</v>
      </c>
      <c r="B181" s="23" t="s">
        <v>30</v>
      </c>
      <c r="C181" s="22">
        <v>200</v>
      </c>
      <c r="D181" s="24"/>
      <c r="E181" s="22">
        <v>94</v>
      </c>
      <c r="F181" s="22">
        <v>1</v>
      </c>
      <c r="G181" s="22"/>
      <c r="H181" s="215">
        <v>21.2</v>
      </c>
      <c r="I181" s="186">
        <v>3.2000000000000001E-2</v>
      </c>
      <c r="J181" s="186">
        <v>1.0999999999999999E-2</v>
      </c>
      <c r="K181" s="186">
        <v>0</v>
      </c>
      <c r="L181" s="186">
        <v>0</v>
      </c>
      <c r="M181" s="105"/>
    </row>
    <row r="182" spans="1:13" x14ac:dyDescent="0.25">
      <c r="A182" s="22"/>
      <c r="B182" s="94" t="s">
        <v>16</v>
      </c>
      <c r="C182" s="192">
        <f>SUM(C176:C181)</f>
        <v>970</v>
      </c>
      <c r="D182" s="191"/>
      <c r="E182" s="192">
        <f>SUM(E176:E181)</f>
        <v>678.42000000000007</v>
      </c>
      <c r="F182" s="192">
        <f t="shared" ref="F182:L182" si="32">SUM(F176:F181)</f>
        <v>33.92</v>
      </c>
      <c r="G182" s="192">
        <f t="shared" si="32"/>
        <v>26.580000000000002</v>
      </c>
      <c r="H182" s="192">
        <f t="shared" si="32"/>
        <v>100.97</v>
      </c>
      <c r="I182" s="192">
        <f t="shared" si="32"/>
        <v>0.19999999999999998</v>
      </c>
      <c r="J182" s="192">
        <f t="shared" si="32"/>
        <v>28.623000000000001</v>
      </c>
      <c r="K182" s="192">
        <f t="shared" si="32"/>
        <v>0.18000000000000002</v>
      </c>
      <c r="L182" s="192">
        <f t="shared" si="32"/>
        <v>2.21</v>
      </c>
      <c r="M182" s="105"/>
    </row>
    <row r="183" spans="1:13" x14ac:dyDescent="0.25">
      <c r="A183" s="23"/>
      <c r="B183" s="94" t="s">
        <v>31</v>
      </c>
      <c r="C183" s="192">
        <f t="shared" ref="C183" si="33">C182+C174</f>
        <v>1560</v>
      </c>
      <c r="D183" s="192"/>
      <c r="E183" s="192">
        <f>E182+E174</f>
        <v>1361.42</v>
      </c>
      <c r="F183" s="192">
        <f t="shared" ref="F183:L183" si="34">F182+F174</f>
        <v>53.980000000000004</v>
      </c>
      <c r="G183" s="192">
        <f t="shared" si="34"/>
        <v>45.239000000000004</v>
      </c>
      <c r="H183" s="192">
        <f t="shared" si="34"/>
        <v>212.58</v>
      </c>
      <c r="I183" s="192">
        <f t="shared" si="34"/>
        <v>0.60499999999999998</v>
      </c>
      <c r="J183" s="192">
        <f t="shared" si="34"/>
        <v>37.513000000000005</v>
      </c>
      <c r="K183" s="192">
        <f t="shared" si="34"/>
        <v>0.24700000000000003</v>
      </c>
      <c r="L183" s="192">
        <f t="shared" si="34"/>
        <v>5.0299999999999994</v>
      </c>
      <c r="M183" s="105"/>
    </row>
    <row r="184" spans="1:13" x14ac:dyDescent="0.25">
      <c r="A184" s="50"/>
      <c r="B184" s="111" t="s">
        <v>415</v>
      </c>
      <c r="C184" s="165">
        <v>1200</v>
      </c>
      <c r="D184" s="165"/>
      <c r="E184" s="165">
        <v>1415</v>
      </c>
      <c r="F184" s="165">
        <v>46.2</v>
      </c>
      <c r="G184" s="165">
        <v>47.4</v>
      </c>
      <c r="H184" s="165">
        <v>201</v>
      </c>
      <c r="I184" s="93"/>
      <c r="J184" s="93"/>
      <c r="K184" s="93"/>
      <c r="L184" s="93"/>
      <c r="M184" s="105"/>
    </row>
    <row r="185" spans="1:13" x14ac:dyDescent="0.25">
      <c r="A185" s="249" t="s">
        <v>439</v>
      </c>
      <c r="B185" s="251"/>
      <c r="C185" s="251"/>
      <c r="D185" s="251"/>
      <c r="E185" s="251"/>
      <c r="F185" s="251"/>
      <c r="G185" s="251"/>
      <c r="H185" s="209"/>
      <c r="I185" s="210"/>
      <c r="J185" s="210"/>
      <c r="K185" s="211"/>
      <c r="L185" s="25"/>
      <c r="M185" s="105"/>
    </row>
    <row r="186" spans="1:13" x14ac:dyDescent="0.25">
      <c r="A186" s="23"/>
      <c r="B186" s="240" t="s">
        <v>10</v>
      </c>
      <c r="C186" s="241"/>
      <c r="D186" s="241"/>
      <c r="E186" s="241"/>
      <c r="F186" s="241"/>
      <c r="G186" s="241"/>
      <c r="H186" s="209"/>
      <c r="I186" s="224" t="s">
        <v>171</v>
      </c>
      <c r="J186" s="224" t="s">
        <v>172</v>
      </c>
      <c r="K186" s="224" t="s">
        <v>173</v>
      </c>
      <c r="L186" s="224" t="s">
        <v>174</v>
      </c>
    </row>
    <row r="187" spans="1:13" ht="15.75" x14ac:dyDescent="0.25">
      <c r="A187" s="126" t="s">
        <v>339</v>
      </c>
      <c r="B187" s="156" t="s">
        <v>340</v>
      </c>
      <c r="C187" s="126">
        <v>15</v>
      </c>
      <c r="D187" s="126"/>
      <c r="E187" s="126">
        <v>53.7</v>
      </c>
      <c r="F187" s="126">
        <v>3.48</v>
      </c>
      <c r="G187" s="126">
        <v>4.43</v>
      </c>
      <c r="H187" s="126">
        <v>0</v>
      </c>
      <c r="I187" s="141">
        <v>2E-3</v>
      </c>
      <c r="J187" s="141">
        <v>1.0999999999999999E-2</v>
      </c>
      <c r="K187" s="141">
        <v>4.8000000000000001E-2</v>
      </c>
      <c r="L187" s="141"/>
    </row>
    <row r="188" spans="1:13" ht="15.75" x14ac:dyDescent="0.25">
      <c r="A188" s="141" t="s">
        <v>369</v>
      </c>
      <c r="B188" s="164" t="s">
        <v>223</v>
      </c>
      <c r="C188" s="163">
        <v>210</v>
      </c>
      <c r="D188" s="163"/>
      <c r="E188" s="126">
        <v>275.2</v>
      </c>
      <c r="F188" s="126">
        <v>6.3</v>
      </c>
      <c r="G188" s="126">
        <v>13.83</v>
      </c>
      <c r="H188" s="126">
        <v>28.3</v>
      </c>
      <c r="I188" s="163">
        <v>0.4</v>
      </c>
      <c r="J188" s="163">
        <v>1.6</v>
      </c>
      <c r="K188" s="163">
        <v>0.2</v>
      </c>
      <c r="L188" s="163">
        <v>1.2</v>
      </c>
    </row>
    <row r="189" spans="1:13" ht="15.75" x14ac:dyDescent="0.25">
      <c r="A189" s="132" t="s">
        <v>357</v>
      </c>
      <c r="B189" s="139" t="s">
        <v>74</v>
      </c>
      <c r="C189" s="126">
        <v>200</v>
      </c>
      <c r="D189" s="126"/>
      <c r="E189" s="126">
        <v>38</v>
      </c>
      <c r="F189" s="126">
        <v>0.2</v>
      </c>
      <c r="G189" s="126">
        <v>0.1</v>
      </c>
      <c r="H189" s="126">
        <v>15</v>
      </c>
      <c r="I189" s="186">
        <v>0</v>
      </c>
      <c r="J189" s="186">
        <v>0.18</v>
      </c>
      <c r="K189" s="186">
        <v>0</v>
      </c>
      <c r="L189" s="186">
        <v>0</v>
      </c>
      <c r="M189" s="105"/>
    </row>
    <row r="190" spans="1:13" ht="15.75" x14ac:dyDescent="0.25">
      <c r="A190" s="22"/>
      <c r="B190" s="142" t="s">
        <v>412</v>
      </c>
      <c r="C190" s="130">
        <v>40</v>
      </c>
      <c r="D190" s="130"/>
      <c r="E190" s="141">
        <v>108</v>
      </c>
      <c r="F190" s="141">
        <v>1.6</v>
      </c>
      <c r="G190" s="141">
        <v>0.9</v>
      </c>
      <c r="H190" s="167">
        <v>21.6</v>
      </c>
      <c r="I190" s="186">
        <v>6.6000000000000003E-2</v>
      </c>
      <c r="J190" s="186">
        <v>0</v>
      </c>
      <c r="K190" s="186">
        <v>0</v>
      </c>
      <c r="L190" s="186">
        <v>0.28999999999999998</v>
      </c>
      <c r="M190" s="105"/>
    </row>
    <row r="191" spans="1:13" x14ac:dyDescent="0.25">
      <c r="A191" s="22"/>
      <c r="B191" s="23" t="s">
        <v>29</v>
      </c>
      <c r="C191" s="22">
        <v>100</v>
      </c>
      <c r="D191" s="23"/>
      <c r="E191" s="22">
        <v>21</v>
      </c>
      <c r="F191" s="22">
        <v>0.66600000000000004</v>
      </c>
      <c r="G191" s="22">
        <v>0</v>
      </c>
      <c r="H191" s="215">
        <v>7.056</v>
      </c>
      <c r="I191" s="186">
        <v>3.2000000000000001E-2</v>
      </c>
      <c r="J191" s="186">
        <v>17.073</v>
      </c>
      <c r="K191" s="186">
        <v>0</v>
      </c>
      <c r="L191" s="186">
        <v>0</v>
      </c>
      <c r="M191" s="105"/>
    </row>
    <row r="192" spans="1:13" x14ac:dyDescent="0.25">
      <c r="A192" s="22"/>
      <c r="B192" s="94" t="s">
        <v>77</v>
      </c>
      <c r="C192" s="192">
        <f>SUM(C187:C191)</f>
        <v>565</v>
      </c>
      <c r="D192" s="94"/>
      <c r="E192" s="192">
        <f t="shared" ref="E192:L192" si="35">SUM(E187:E191)</f>
        <v>495.9</v>
      </c>
      <c r="F192" s="192">
        <f t="shared" si="35"/>
        <v>12.245999999999999</v>
      </c>
      <c r="G192" s="192">
        <f t="shared" si="35"/>
        <v>19.259999999999998</v>
      </c>
      <c r="H192" s="192">
        <f t="shared" si="35"/>
        <v>71.956000000000003</v>
      </c>
      <c r="I192" s="192">
        <f t="shared" si="35"/>
        <v>0.5</v>
      </c>
      <c r="J192" s="192">
        <f t="shared" si="35"/>
        <v>18.864000000000001</v>
      </c>
      <c r="K192" s="192">
        <f t="shared" si="35"/>
        <v>0.248</v>
      </c>
      <c r="L192" s="192">
        <f t="shared" si="35"/>
        <v>1.49</v>
      </c>
      <c r="M192" s="105"/>
    </row>
    <row r="193" spans="1:13" x14ac:dyDescent="0.25">
      <c r="A193" s="23"/>
      <c r="B193" s="26" t="s">
        <v>17</v>
      </c>
      <c r="C193" s="22"/>
      <c r="D193" s="23"/>
      <c r="E193" s="22"/>
      <c r="F193" s="22"/>
      <c r="G193" s="22"/>
      <c r="H193" s="215"/>
      <c r="I193" s="186"/>
      <c r="J193" s="186"/>
      <c r="K193" s="186"/>
      <c r="L193" s="186"/>
      <c r="M193" s="105"/>
    </row>
    <row r="194" spans="1:13" x14ac:dyDescent="0.25">
      <c r="A194" s="131" t="s">
        <v>262</v>
      </c>
      <c r="B194" s="10" t="s">
        <v>264</v>
      </c>
      <c r="C194" s="130">
        <v>100</v>
      </c>
      <c r="D194" s="123"/>
      <c r="E194" s="130">
        <v>11</v>
      </c>
      <c r="F194" s="130">
        <v>0.7</v>
      </c>
      <c r="G194" s="130">
        <v>0.1</v>
      </c>
      <c r="H194" s="130">
        <v>1.9</v>
      </c>
      <c r="I194" s="186">
        <v>1.2E-2</v>
      </c>
      <c r="J194" s="186">
        <v>0.995</v>
      </c>
      <c r="K194" s="186"/>
      <c r="L194" s="186"/>
      <c r="M194" s="105"/>
    </row>
    <row r="195" spans="1:13" ht="15.75" x14ac:dyDescent="0.25">
      <c r="A195" s="132" t="s">
        <v>258</v>
      </c>
      <c r="B195" s="125" t="s">
        <v>259</v>
      </c>
      <c r="C195" s="126">
        <v>250</v>
      </c>
      <c r="D195" s="126"/>
      <c r="E195" s="126">
        <v>179.75</v>
      </c>
      <c r="F195" s="126">
        <v>7.15</v>
      </c>
      <c r="G195" s="126">
        <v>6.33</v>
      </c>
      <c r="H195" s="126">
        <v>23.55</v>
      </c>
      <c r="I195" s="186">
        <v>0.09</v>
      </c>
      <c r="J195" s="186">
        <v>1.1200000000000001</v>
      </c>
      <c r="K195" s="186">
        <v>4.8000000000000001E-2</v>
      </c>
      <c r="L195" s="186">
        <v>0.32</v>
      </c>
      <c r="M195" s="105"/>
    </row>
    <row r="196" spans="1:13" ht="15.75" x14ac:dyDescent="0.25">
      <c r="A196" s="124" t="s">
        <v>318</v>
      </c>
      <c r="B196" s="125" t="s">
        <v>110</v>
      </c>
      <c r="C196" s="126">
        <v>105</v>
      </c>
      <c r="D196" s="126"/>
      <c r="E196" s="126">
        <v>182.66</v>
      </c>
      <c r="F196" s="126">
        <v>13.44</v>
      </c>
      <c r="G196" s="126">
        <v>5.57</v>
      </c>
      <c r="H196" s="126">
        <v>19.63</v>
      </c>
      <c r="I196" s="186"/>
      <c r="J196" s="186"/>
      <c r="K196" s="186"/>
      <c r="L196" s="186"/>
      <c r="M196" s="105"/>
    </row>
    <row r="197" spans="1:13" ht="15.75" x14ac:dyDescent="0.25">
      <c r="A197" s="127" t="s">
        <v>287</v>
      </c>
      <c r="B197" s="125" t="s">
        <v>43</v>
      </c>
      <c r="C197" s="126">
        <v>150</v>
      </c>
      <c r="D197" s="126"/>
      <c r="E197" s="126">
        <v>177</v>
      </c>
      <c r="F197" s="126">
        <v>3.03</v>
      </c>
      <c r="G197" s="126">
        <v>7.5</v>
      </c>
      <c r="H197" s="126">
        <v>27.19</v>
      </c>
      <c r="I197" s="186">
        <v>0.01</v>
      </c>
      <c r="J197" s="186">
        <v>5.75</v>
      </c>
      <c r="K197" s="186">
        <v>0</v>
      </c>
      <c r="L197" s="186">
        <v>0.13</v>
      </c>
      <c r="M197" s="105"/>
    </row>
    <row r="198" spans="1:13" ht="15.75" x14ac:dyDescent="0.25">
      <c r="A198" s="132" t="s">
        <v>362</v>
      </c>
      <c r="B198" s="125" t="s">
        <v>151</v>
      </c>
      <c r="C198" s="126">
        <v>200</v>
      </c>
      <c r="D198" s="126"/>
      <c r="E198" s="126">
        <v>78</v>
      </c>
      <c r="F198" s="126">
        <v>0.7</v>
      </c>
      <c r="G198" s="126">
        <v>0.3</v>
      </c>
      <c r="H198" s="126">
        <v>18.3</v>
      </c>
      <c r="I198" s="186">
        <v>0.15</v>
      </c>
      <c r="J198" s="186">
        <v>1.3</v>
      </c>
      <c r="K198" s="186">
        <v>0.04</v>
      </c>
      <c r="L198" s="186">
        <v>0.17</v>
      </c>
      <c r="M198" s="105"/>
    </row>
    <row r="199" spans="1:13" ht="15.75" x14ac:dyDescent="0.25">
      <c r="A199" s="23"/>
      <c r="B199" s="142" t="s">
        <v>411</v>
      </c>
      <c r="C199" s="130">
        <v>70</v>
      </c>
      <c r="D199" s="150"/>
      <c r="E199" s="141">
        <v>145</v>
      </c>
      <c r="F199" s="141">
        <v>3.6</v>
      </c>
      <c r="G199" s="141">
        <v>2.48</v>
      </c>
      <c r="H199" s="167">
        <v>29.69</v>
      </c>
      <c r="I199" s="186">
        <v>6.6000000000000003E-2</v>
      </c>
      <c r="J199" s="186">
        <v>0</v>
      </c>
      <c r="K199" s="186">
        <v>0</v>
      </c>
      <c r="L199" s="186">
        <v>0.28999999999999998</v>
      </c>
      <c r="M199" s="105"/>
    </row>
    <row r="200" spans="1:13" x14ac:dyDescent="0.25">
      <c r="A200" s="141" t="s">
        <v>20</v>
      </c>
      <c r="B200" s="164" t="s">
        <v>30</v>
      </c>
      <c r="C200" s="141">
        <v>200</v>
      </c>
      <c r="D200" s="164"/>
      <c r="E200" s="141">
        <v>94</v>
      </c>
      <c r="F200" s="141">
        <v>1</v>
      </c>
      <c r="G200" s="141"/>
      <c r="H200" s="167">
        <v>21.2</v>
      </c>
      <c r="I200" s="186">
        <v>3.2000000000000001E-2</v>
      </c>
      <c r="J200" s="186">
        <v>1.0999999999999999E-2</v>
      </c>
      <c r="K200" s="186">
        <v>0</v>
      </c>
      <c r="L200" s="186">
        <v>0</v>
      </c>
      <c r="M200" s="105"/>
    </row>
    <row r="201" spans="1:13" x14ac:dyDescent="0.25">
      <c r="A201" s="164"/>
      <c r="B201" s="164" t="s">
        <v>16</v>
      </c>
      <c r="C201" s="141">
        <f>SUM(C194:C200)</f>
        <v>1075</v>
      </c>
      <c r="D201" s="164"/>
      <c r="E201" s="141">
        <f>SUM(E194:E200)</f>
        <v>867.41</v>
      </c>
      <c r="F201" s="141">
        <f t="shared" ref="F201:L201" si="36">SUM(F194:F200)</f>
        <v>29.62</v>
      </c>
      <c r="G201" s="141">
        <f t="shared" si="36"/>
        <v>22.28</v>
      </c>
      <c r="H201" s="141">
        <f t="shared" si="36"/>
        <v>141.45999999999998</v>
      </c>
      <c r="I201" s="22">
        <f t="shared" si="36"/>
        <v>0.36</v>
      </c>
      <c r="J201" s="22">
        <f t="shared" si="36"/>
        <v>9.1760000000000002</v>
      </c>
      <c r="K201" s="22">
        <f t="shared" si="36"/>
        <v>8.7999999999999995E-2</v>
      </c>
      <c r="L201" s="22">
        <f t="shared" si="36"/>
        <v>0.90999999999999992</v>
      </c>
      <c r="M201" s="105"/>
    </row>
    <row r="202" spans="1:13" x14ac:dyDescent="0.25">
      <c r="A202" s="225"/>
      <c r="B202" s="225" t="s">
        <v>31</v>
      </c>
      <c r="C202" s="226">
        <f t="shared" ref="C202" si="37">C201+C192</f>
        <v>1640</v>
      </c>
      <c r="D202" s="226"/>
      <c r="E202" s="226">
        <f>E201+E192</f>
        <v>1363.31</v>
      </c>
      <c r="F202" s="226">
        <f t="shared" ref="F202:L202" si="38">F201+F192</f>
        <v>41.866</v>
      </c>
      <c r="G202" s="226">
        <f t="shared" si="38"/>
        <v>41.54</v>
      </c>
      <c r="H202" s="226">
        <f t="shared" si="38"/>
        <v>213.416</v>
      </c>
      <c r="I202" s="214">
        <f t="shared" si="38"/>
        <v>0.86</v>
      </c>
      <c r="J202" s="214">
        <f t="shared" si="38"/>
        <v>28.04</v>
      </c>
      <c r="K202" s="214">
        <f t="shared" si="38"/>
        <v>0.33599999999999997</v>
      </c>
      <c r="L202" s="214">
        <f t="shared" si="38"/>
        <v>2.4</v>
      </c>
      <c r="M202" s="105"/>
    </row>
    <row r="203" spans="1:13" x14ac:dyDescent="0.25">
      <c r="A203" s="212"/>
      <c r="B203" s="111" t="s">
        <v>415</v>
      </c>
      <c r="C203" s="165">
        <v>1200</v>
      </c>
      <c r="D203" s="165"/>
      <c r="E203" s="165">
        <v>1415</v>
      </c>
      <c r="F203" s="165">
        <v>46.2</v>
      </c>
      <c r="G203" s="165">
        <v>47.4</v>
      </c>
      <c r="H203" s="165">
        <v>201</v>
      </c>
      <c r="I203" s="93"/>
      <c r="J203" s="93"/>
      <c r="K203" s="93"/>
      <c r="L203" s="93"/>
      <c r="M203" s="105"/>
    </row>
    <row r="204" spans="1:13" x14ac:dyDescent="0.25">
      <c r="A204" s="23"/>
      <c r="B204" s="111" t="s">
        <v>413</v>
      </c>
      <c r="C204" s="94"/>
      <c r="D204" s="95"/>
      <c r="E204" s="95">
        <f>E202+E183+E164+E145+E125</f>
        <v>7088.07</v>
      </c>
      <c r="F204" s="95">
        <f>F202+F183+F164+F145+F125</f>
        <v>231.47400000000002</v>
      </c>
      <c r="G204" s="95">
        <f>G202+G183+G164+G145+G125</f>
        <v>235.18900000000002</v>
      </c>
      <c r="H204" s="95">
        <f>H202+H183+H164+H145+H125</f>
        <v>1038.2959999999998</v>
      </c>
      <c r="I204" s="93"/>
      <c r="J204" s="93"/>
      <c r="K204" s="93"/>
      <c r="L204" s="93"/>
      <c r="M204" s="105"/>
    </row>
    <row r="205" spans="1:13" x14ac:dyDescent="0.25">
      <c r="A205" s="23"/>
      <c r="B205" s="111" t="s">
        <v>416</v>
      </c>
      <c r="C205" s="94"/>
      <c r="D205" s="95"/>
      <c r="E205" s="217">
        <f>E204*100/7075</f>
        <v>100.18473498233216</v>
      </c>
      <c r="F205" s="217">
        <f>F204*100/231</f>
        <v>100.20519480519481</v>
      </c>
      <c r="G205" s="217">
        <f>G204*100/237</f>
        <v>99.235864978902953</v>
      </c>
      <c r="H205" s="217">
        <f>H204*100/1005</f>
        <v>103.31303482587063</v>
      </c>
      <c r="I205" s="95"/>
      <c r="J205" s="95"/>
      <c r="K205" s="95"/>
      <c r="L205" s="95"/>
      <c r="M205" s="105"/>
    </row>
    <row r="206" spans="1:13" x14ac:dyDescent="0.25">
      <c r="A206" s="23"/>
      <c r="B206" s="25"/>
      <c r="C206" s="23"/>
      <c r="D206" s="212"/>
      <c r="E206" s="212"/>
      <c r="F206" s="23"/>
      <c r="G206" s="23"/>
      <c r="H206" s="50"/>
      <c r="I206" s="25"/>
      <c r="J206" s="25"/>
      <c r="K206" s="25"/>
      <c r="L206" s="25"/>
      <c r="M206" s="105"/>
    </row>
    <row r="207" spans="1:13" x14ac:dyDescent="0.25">
      <c r="A207" s="23"/>
      <c r="B207" s="25"/>
      <c r="C207" s="23"/>
      <c r="D207" s="212"/>
      <c r="E207" s="212"/>
      <c r="F207" s="212"/>
      <c r="G207" s="212"/>
      <c r="H207" s="212"/>
      <c r="I207" s="212"/>
      <c r="J207" s="212"/>
      <c r="K207" s="212"/>
      <c r="L207" s="212"/>
      <c r="M207" s="105"/>
    </row>
    <row r="208" spans="1:13" ht="15.75" x14ac:dyDescent="0.25">
      <c r="A208" s="208"/>
      <c r="B208" s="25"/>
      <c r="C208" s="208"/>
      <c r="D208" s="208"/>
      <c r="E208" s="208"/>
      <c r="F208" s="208"/>
      <c r="G208" s="208"/>
      <c r="H208" s="213"/>
      <c r="I208" s="25"/>
      <c r="J208" s="25"/>
      <c r="K208" s="25"/>
      <c r="L208" s="25"/>
      <c r="M208" s="105"/>
    </row>
    <row r="209" spans="1:13" ht="15.75" x14ac:dyDescent="0.25">
      <c r="A209" s="207"/>
      <c r="B209" s="290" t="s">
        <v>85</v>
      </c>
      <c r="C209" s="290"/>
      <c r="D209" s="290"/>
      <c r="E209" s="290"/>
      <c r="F209" s="290"/>
      <c r="G209" s="219"/>
      <c r="H209" s="219"/>
      <c r="I209" s="105"/>
      <c r="J209" s="105"/>
      <c r="K209" s="105"/>
      <c r="L209" s="105"/>
      <c r="M209" s="105"/>
    </row>
    <row r="210" spans="1:13" ht="15.75" x14ac:dyDescent="0.25">
      <c r="A210" s="207"/>
      <c r="B210" s="289" t="s">
        <v>423</v>
      </c>
      <c r="C210" s="289"/>
      <c r="D210" s="289"/>
      <c r="E210" s="289"/>
      <c r="F210" s="289"/>
      <c r="G210" s="289"/>
      <c r="H210" s="289"/>
      <c r="I210" s="105"/>
      <c r="J210" s="105"/>
      <c r="K210" s="105"/>
      <c r="L210" s="105"/>
    </row>
    <row r="211" spans="1:13" ht="15.75" x14ac:dyDescent="0.25">
      <c r="A211" s="207"/>
      <c r="B211" s="289" t="s">
        <v>424</v>
      </c>
      <c r="C211" s="289"/>
      <c r="D211" s="289"/>
      <c r="E211" s="289"/>
      <c r="F211" s="289"/>
      <c r="G211" s="289"/>
      <c r="H211" s="289"/>
      <c r="I211" s="105"/>
      <c r="J211" s="105"/>
      <c r="K211" s="105"/>
      <c r="L211" s="105"/>
    </row>
    <row r="212" spans="1:13" ht="15.75" x14ac:dyDescent="0.25">
      <c r="A212" s="207"/>
      <c r="B212" s="289" t="s">
        <v>425</v>
      </c>
      <c r="C212" s="289"/>
      <c r="D212" s="289"/>
      <c r="E212" s="289"/>
      <c r="F212" s="289"/>
      <c r="G212" s="289"/>
      <c r="H212" s="289"/>
      <c r="I212" s="105"/>
      <c r="J212" s="105"/>
      <c r="K212" s="105"/>
      <c r="L212" s="105"/>
    </row>
    <row r="213" spans="1:13" x14ac:dyDescent="0.25">
      <c r="A213" s="207"/>
      <c r="B213" s="291" t="s">
        <v>426</v>
      </c>
      <c r="C213" s="291"/>
      <c r="D213" s="291"/>
      <c r="E213" s="291"/>
      <c r="F213" s="291"/>
      <c r="G213" s="291"/>
      <c r="H213" s="291"/>
      <c r="I213" s="105"/>
      <c r="J213" s="105"/>
      <c r="K213" s="105"/>
      <c r="L213" s="105"/>
    </row>
    <row r="214" spans="1:13" ht="15.75" x14ac:dyDescent="0.25">
      <c r="A214" s="207"/>
      <c r="B214" s="289"/>
      <c r="C214" s="289"/>
      <c r="D214" s="289"/>
      <c r="E214" s="289"/>
      <c r="F214" s="289"/>
      <c r="G214" s="289"/>
      <c r="H214" s="289"/>
      <c r="I214" s="105"/>
      <c r="J214" s="105"/>
      <c r="K214" s="105"/>
    </row>
    <row r="215" spans="1:13" ht="15.75" x14ac:dyDescent="0.25">
      <c r="A215" s="207"/>
      <c r="B215" s="289" t="s">
        <v>90</v>
      </c>
      <c r="C215" s="289"/>
      <c r="D215" s="289"/>
      <c r="E215" s="289"/>
      <c r="F215" s="289"/>
      <c r="G215" s="289"/>
      <c r="H215" s="289"/>
      <c r="I215" s="105"/>
      <c r="J215" s="105"/>
      <c r="K215" s="105"/>
    </row>
    <row r="216" spans="1:13" ht="15.75" x14ac:dyDescent="0.25">
      <c r="A216" s="207"/>
      <c r="B216" s="289" t="s">
        <v>427</v>
      </c>
      <c r="C216" s="289"/>
      <c r="D216" s="289"/>
      <c r="E216" s="289"/>
      <c r="F216" s="289"/>
      <c r="G216" s="289"/>
      <c r="H216" s="289"/>
      <c r="I216" s="105"/>
      <c r="J216" s="105"/>
      <c r="K216" s="105"/>
    </row>
    <row r="217" spans="1:13" ht="15.75" x14ac:dyDescent="0.25">
      <c r="A217" s="105"/>
      <c r="B217" s="289" t="s">
        <v>93</v>
      </c>
      <c r="C217" s="289"/>
      <c r="D217" s="289"/>
      <c r="E217" s="289"/>
      <c r="F217" s="289"/>
      <c r="G217" s="289"/>
      <c r="H217" s="289"/>
      <c r="I217" s="105"/>
      <c r="J217" s="105"/>
      <c r="K217" s="105"/>
    </row>
    <row r="218" spans="1:13" ht="15.75" x14ac:dyDescent="0.25">
      <c r="B218" s="289" t="s">
        <v>428</v>
      </c>
      <c r="C218" s="289"/>
      <c r="D218" s="289"/>
      <c r="E218" s="289"/>
      <c r="F218" s="289"/>
      <c r="G218" s="289"/>
      <c r="H218" s="289"/>
    </row>
    <row r="219" spans="1:13" ht="15.75" x14ac:dyDescent="0.25">
      <c r="B219" s="289"/>
      <c r="C219" s="289"/>
      <c r="D219" s="289"/>
      <c r="E219" s="289"/>
      <c r="F219" s="289"/>
      <c r="G219" s="289"/>
      <c r="H219" s="289"/>
    </row>
    <row r="220" spans="1:13" ht="15.75" x14ac:dyDescent="0.25">
      <c r="B220" s="220" t="s">
        <v>429</v>
      </c>
      <c r="C220" s="220"/>
      <c r="D220" s="220"/>
      <c r="E220" s="220"/>
      <c r="F220" s="220"/>
      <c r="G220" s="220"/>
      <c r="H220" s="220"/>
    </row>
    <row r="221" spans="1:13" ht="15.75" x14ac:dyDescent="0.25">
      <c r="B221" s="219" t="s">
        <v>136</v>
      </c>
      <c r="C221" s="219"/>
      <c r="D221" s="219"/>
      <c r="E221" s="219"/>
      <c r="F221" s="219"/>
      <c r="G221" s="219"/>
      <c r="H221" s="219"/>
    </row>
    <row r="222" spans="1:13" ht="15.75" x14ac:dyDescent="0.25">
      <c r="B222" s="219" t="s">
        <v>137</v>
      </c>
      <c r="C222" s="219"/>
      <c r="D222" s="219"/>
      <c r="E222" s="219"/>
      <c r="F222" s="219"/>
      <c r="G222" s="221"/>
      <c r="H222" s="221"/>
    </row>
    <row r="223" spans="1:13" ht="15.75" x14ac:dyDescent="0.25">
      <c r="B223" s="219" t="s">
        <v>138</v>
      </c>
      <c r="C223" s="219"/>
      <c r="D223" s="219"/>
      <c r="E223" s="219"/>
      <c r="F223" s="219"/>
      <c r="G223" s="221"/>
      <c r="H223" s="221"/>
    </row>
    <row r="224" spans="1:13" ht="15.75" x14ac:dyDescent="0.25">
      <c r="B224" s="219" t="s">
        <v>139</v>
      </c>
      <c r="C224" s="219"/>
      <c r="D224" s="219"/>
      <c r="E224" s="219"/>
      <c r="F224" s="219"/>
      <c r="G224" s="221"/>
      <c r="H224" s="221"/>
    </row>
  </sheetData>
  <mergeCells count="38">
    <mergeCell ref="A50:H50"/>
    <mergeCell ref="B4:G7"/>
    <mergeCell ref="A8:A9"/>
    <mergeCell ref="B8:B9"/>
    <mergeCell ref="C8:C9"/>
    <mergeCell ref="D8:D9"/>
    <mergeCell ref="E8:E9"/>
    <mergeCell ref="F8:H8"/>
    <mergeCell ref="I8:L8"/>
    <mergeCell ref="A10:H10"/>
    <mergeCell ref="A11:H11"/>
    <mergeCell ref="A31:H31"/>
    <mergeCell ref="B32:H32"/>
    <mergeCell ref="B51:H51"/>
    <mergeCell ref="A68:H68"/>
    <mergeCell ref="B69:H69"/>
    <mergeCell ref="A88:H88"/>
    <mergeCell ref="B89:H89"/>
    <mergeCell ref="A166:G166"/>
    <mergeCell ref="B167:G167"/>
    <mergeCell ref="A185:G185"/>
    <mergeCell ref="B186:G186"/>
    <mergeCell ref="B214:H214"/>
    <mergeCell ref="B209:F209"/>
    <mergeCell ref="B210:H210"/>
    <mergeCell ref="B211:H211"/>
    <mergeCell ref="B212:H212"/>
    <mergeCell ref="B213:H213"/>
    <mergeCell ref="B148:G148"/>
    <mergeCell ref="A108:H108"/>
    <mergeCell ref="B109:H109"/>
    <mergeCell ref="A127:H127"/>
    <mergeCell ref="B128:H128"/>
    <mergeCell ref="B219:H219"/>
    <mergeCell ref="B215:H215"/>
    <mergeCell ref="B216:H216"/>
    <mergeCell ref="B217:H217"/>
    <mergeCell ref="B218:H2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Лист1</vt:lpstr>
      <vt:lpstr>Лист1 (2)</vt:lpstr>
      <vt:lpstr>Лист2</vt:lpstr>
      <vt:lpstr>Лист1 (4)</vt:lpstr>
      <vt:lpstr>Лист1 (5)</vt:lpstr>
      <vt:lpstr>Лист1 (7)</vt:lpstr>
      <vt:lpstr>Лист1 (6)</vt:lpstr>
      <vt:lpstr>трафарет</vt:lpstr>
      <vt:lpstr>Лист1 (10)</vt:lpstr>
      <vt:lpstr>Лист1 (9)</vt:lpstr>
      <vt:lpstr>Лист1 (8)</vt:lpstr>
      <vt:lpstr>Лист1 (3)</vt:lpstr>
      <vt:lpstr>Лист3</vt:lpstr>
      <vt:lpstr>Лист4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Попова Любовь Анатольевна</cp:lastModifiedBy>
  <cp:lastPrinted>2025-10-01T06:21:09Z</cp:lastPrinted>
  <dcterms:created xsi:type="dcterms:W3CDTF">2016-07-09T07:14:02Z</dcterms:created>
  <dcterms:modified xsi:type="dcterms:W3CDTF">2026-03-27T08:07:24Z</dcterms:modified>
</cp:coreProperties>
</file>